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PS02 004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'PS02 004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'PS02 004 Pol'!$A$1:$X$251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250" i="12"/>
  <c r="G9" i="12"/>
  <c r="G8" i="12" s="1"/>
  <c r="I9" i="12"/>
  <c r="I8" i="12" s="1"/>
  <c r="K9" i="12"/>
  <c r="K8" i="12" s="1"/>
  <c r="M9" i="12"/>
  <c r="O9" i="12"/>
  <c r="O8" i="12" s="1"/>
  <c r="Q9" i="12"/>
  <c r="Q8" i="12" s="1"/>
  <c r="V9" i="12"/>
  <c r="V8" i="12" s="1"/>
  <c r="G12" i="12"/>
  <c r="I12" i="12"/>
  <c r="K12" i="12"/>
  <c r="M12" i="12"/>
  <c r="O12" i="12"/>
  <c r="Q12" i="12"/>
  <c r="V12" i="12"/>
  <c r="G17" i="12"/>
  <c r="M17" i="12" s="1"/>
  <c r="I17" i="12"/>
  <c r="K17" i="12"/>
  <c r="O17" i="12"/>
  <c r="Q17" i="12"/>
  <c r="V17" i="12"/>
  <c r="G20" i="12"/>
  <c r="I20" i="12"/>
  <c r="K20" i="12"/>
  <c r="M20" i="12"/>
  <c r="O20" i="12"/>
  <c r="Q20" i="12"/>
  <c r="V20" i="12"/>
  <c r="G22" i="12"/>
  <c r="I22" i="12"/>
  <c r="K22" i="12"/>
  <c r="M22" i="12"/>
  <c r="O22" i="12"/>
  <c r="Q22" i="12"/>
  <c r="V22" i="12"/>
  <c r="G24" i="12"/>
  <c r="I24" i="12"/>
  <c r="K24" i="12"/>
  <c r="M24" i="12"/>
  <c r="O24" i="12"/>
  <c r="Q24" i="12"/>
  <c r="V24" i="12"/>
  <c r="G32" i="12"/>
  <c r="I32" i="12"/>
  <c r="K32" i="12"/>
  <c r="M32" i="12"/>
  <c r="O32" i="12"/>
  <c r="Q32" i="12"/>
  <c r="V32" i="12"/>
  <c r="G35" i="12"/>
  <c r="I35" i="12"/>
  <c r="K35" i="12"/>
  <c r="M35" i="12"/>
  <c r="O35" i="12"/>
  <c r="Q35" i="12"/>
  <c r="V35" i="12"/>
  <c r="G38" i="12"/>
  <c r="I38" i="12"/>
  <c r="K38" i="12"/>
  <c r="M38" i="12"/>
  <c r="O38" i="12"/>
  <c r="Q38" i="12"/>
  <c r="V38" i="12"/>
  <c r="G41" i="12"/>
  <c r="M41" i="12" s="1"/>
  <c r="I41" i="12"/>
  <c r="K41" i="12"/>
  <c r="O41" i="12"/>
  <c r="Q41" i="12"/>
  <c r="V41" i="12"/>
  <c r="G44" i="12"/>
  <c r="I44" i="12"/>
  <c r="K44" i="12"/>
  <c r="M44" i="12"/>
  <c r="O44" i="12"/>
  <c r="Q44" i="12"/>
  <c r="V44" i="12"/>
  <c r="G47" i="12"/>
  <c r="I47" i="12"/>
  <c r="K47" i="12"/>
  <c r="M47" i="12"/>
  <c r="O47" i="12"/>
  <c r="Q47" i="12"/>
  <c r="V47" i="12"/>
  <c r="G50" i="12"/>
  <c r="I50" i="12"/>
  <c r="K50" i="12"/>
  <c r="M50" i="12"/>
  <c r="O50" i="12"/>
  <c r="Q50" i="12"/>
  <c r="V50" i="12"/>
  <c r="G53" i="12"/>
  <c r="I53" i="12"/>
  <c r="K53" i="12"/>
  <c r="M53" i="12"/>
  <c r="O53" i="12"/>
  <c r="Q53" i="12"/>
  <c r="V53" i="12"/>
  <c r="G56" i="12"/>
  <c r="G55" i="12" s="1"/>
  <c r="I56" i="12"/>
  <c r="I55" i="12" s="1"/>
  <c r="K56" i="12"/>
  <c r="K55" i="12" s="1"/>
  <c r="M56" i="12"/>
  <c r="O56" i="12"/>
  <c r="O55" i="12" s="1"/>
  <c r="Q56" i="12"/>
  <c r="Q55" i="12" s="1"/>
  <c r="V56" i="12"/>
  <c r="V55" i="12" s="1"/>
  <c r="G58" i="12"/>
  <c r="M58" i="12" s="1"/>
  <c r="I58" i="12"/>
  <c r="K58" i="12"/>
  <c r="O58" i="12"/>
  <c r="Q58" i="12"/>
  <c r="V58" i="12"/>
  <c r="G63" i="12"/>
  <c r="I63" i="12"/>
  <c r="K63" i="12"/>
  <c r="M63" i="12"/>
  <c r="O63" i="12"/>
  <c r="Q63" i="12"/>
  <c r="V63" i="12"/>
  <c r="G65" i="12"/>
  <c r="M65" i="12" s="1"/>
  <c r="I65" i="12"/>
  <c r="K65" i="12"/>
  <c r="O65" i="12"/>
  <c r="Q65" i="12"/>
  <c r="V65" i="12"/>
  <c r="G68" i="12"/>
  <c r="M68" i="12" s="1"/>
  <c r="I68" i="12"/>
  <c r="K68" i="12"/>
  <c r="O68" i="12"/>
  <c r="Q68" i="12"/>
  <c r="V68" i="12"/>
  <c r="G70" i="12"/>
  <c r="I70" i="12"/>
  <c r="K70" i="12"/>
  <c r="M70" i="12"/>
  <c r="O70" i="12"/>
  <c r="Q70" i="12"/>
  <c r="V70" i="12"/>
  <c r="G72" i="12"/>
  <c r="I72" i="12"/>
  <c r="K72" i="12"/>
  <c r="M72" i="12"/>
  <c r="O72" i="12"/>
  <c r="Q72" i="12"/>
  <c r="V72" i="12"/>
  <c r="G74" i="12"/>
  <c r="I74" i="12"/>
  <c r="K74" i="12"/>
  <c r="M74" i="12"/>
  <c r="O74" i="12"/>
  <c r="Q74" i="12"/>
  <c r="G75" i="12"/>
  <c r="I75" i="12"/>
  <c r="K75" i="12"/>
  <c r="M75" i="12"/>
  <c r="O75" i="12"/>
  <c r="Q75" i="12"/>
  <c r="V75" i="12"/>
  <c r="G77" i="12"/>
  <c r="I77" i="12"/>
  <c r="K77" i="12"/>
  <c r="M77" i="12"/>
  <c r="O77" i="12"/>
  <c r="Q77" i="12"/>
  <c r="V77" i="12"/>
  <c r="G79" i="12"/>
  <c r="I79" i="12"/>
  <c r="K79" i="12"/>
  <c r="M79" i="12"/>
  <c r="O79" i="12"/>
  <c r="Q79" i="12"/>
  <c r="V79" i="12"/>
  <c r="V74" i="12" s="1"/>
  <c r="G81" i="12"/>
  <c r="I81" i="12"/>
  <c r="G82" i="12"/>
  <c r="I82" i="12"/>
  <c r="K82" i="12"/>
  <c r="M82" i="12"/>
  <c r="M81" i="12" s="1"/>
  <c r="O82" i="12"/>
  <c r="O81" i="12" s="1"/>
  <c r="Q82" i="12"/>
  <c r="Q81" i="12" s="1"/>
  <c r="V82" i="12"/>
  <c r="V81" i="12" s="1"/>
  <c r="G85" i="12"/>
  <c r="I85" i="12"/>
  <c r="K85" i="12"/>
  <c r="M85" i="12"/>
  <c r="O85" i="12"/>
  <c r="Q85" i="12"/>
  <c r="V85" i="12"/>
  <c r="G87" i="12"/>
  <c r="I87" i="12"/>
  <c r="K87" i="12"/>
  <c r="K81" i="12" s="1"/>
  <c r="M87" i="12"/>
  <c r="O87" i="12"/>
  <c r="Q87" i="12"/>
  <c r="V87" i="12"/>
  <c r="G89" i="12"/>
  <c r="I89" i="12"/>
  <c r="K89" i="12"/>
  <c r="M89" i="12"/>
  <c r="O89" i="12"/>
  <c r="Q89" i="12"/>
  <c r="V89" i="12"/>
  <c r="G92" i="12"/>
  <c r="G91" i="12" s="1"/>
  <c r="I92" i="12"/>
  <c r="I91" i="12" s="1"/>
  <c r="K92" i="12"/>
  <c r="K91" i="12" s="1"/>
  <c r="M92" i="12"/>
  <c r="O92" i="12"/>
  <c r="O91" i="12" s="1"/>
  <c r="Q92" i="12"/>
  <c r="Q91" i="12" s="1"/>
  <c r="V92" i="12"/>
  <c r="V91" i="12" s="1"/>
  <c r="G94" i="12"/>
  <c r="M94" i="12" s="1"/>
  <c r="I94" i="12"/>
  <c r="K94" i="12"/>
  <c r="O94" i="12"/>
  <c r="Q94" i="12"/>
  <c r="V94" i="12"/>
  <c r="G96" i="12"/>
  <c r="I96" i="12"/>
  <c r="K96" i="12"/>
  <c r="M96" i="12"/>
  <c r="O96" i="12"/>
  <c r="Q96" i="12"/>
  <c r="V96" i="12"/>
  <c r="G99" i="12"/>
  <c r="I99" i="12"/>
  <c r="I98" i="12" s="1"/>
  <c r="K99" i="12"/>
  <c r="K98" i="12" s="1"/>
  <c r="M99" i="12"/>
  <c r="O99" i="12"/>
  <c r="O98" i="12" s="1"/>
  <c r="Q99" i="12"/>
  <c r="V99" i="12"/>
  <c r="G101" i="12"/>
  <c r="I101" i="12"/>
  <c r="K101" i="12"/>
  <c r="M101" i="12"/>
  <c r="O101" i="12"/>
  <c r="Q101" i="12"/>
  <c r="V101" i="12"/>
  <c r="G103" i="12"/>
  <c r="I103" i="12"/>
  <c r="K103" i="12"/>
  <c r="M103" i="12"/>
  <c r="O103" i="12"/>
  <c r="Q103" i="12"/>
  <c r="V103" i="12"/>
  <c r="G116" i="12"/>
  <c r="I116" i="12"/>
  <c r="K116" i="12"/>
  <c r="M116" i="12"/>
  <c r="O116" i="12"/>
  <c r="Q116" i="12"/>
  <c r="Q98" i="12" s="1"/>
  <c r="V116" i="12"/>
  <c r="V98" i="12" s="1"/>
  <c r="G120" i="12"/>
  <c r="M120" i="12" s="1"/>
  <c r="I120" i="12"/>
  <c r="K120" i="12"/>
  <c r="O120" i="12"/>
  <c r="Q120" i="12"/>
  <c r="V120" i="12"/>
  <c r="G124" i="12"/>
  <c r="I124" i="12"/>
  <c r="K124" i="12"/>
  <c r="M124" i="12"/>
  <c r="O124" i="12"/>
  <c r="Q124" i="12"/>
  <c r="V124" i="12"/>
  <c r="G128" i="12"/>
  <c r="I128" i="12"/>
  <c r="K128" i="12"/>
  <c r="M128" i="12"/>
  <c r="O128" i="12"/>
  <c r="Q128" i="12"/>
  <c r="V128" i="12"/>
  <c r="G132" i="12"/>
  <c r="G98" i="12" s="1"/>
  <c r="I132" i="12"/>
  <c r="K132" i="12"/>
  <c r="O132" i="12"/>
  <c r="Q132" i="12"/>
  <c r="V132" i="12"/>
  <c r="G136" i="12"/>
  <c r="I136" i="12"/>
  <c r="K136" i="12"/>
  <c r="M136" i="12"/>
  <c r="O136" i="12"/>
  <c r="Q136" i="12"/>
  <c r="V136" i="12"/>
  <c r="G140" i="12"/>
  <c r="I140" i="12"/>
  <c r="K140" i="12"/>
  <c r="M140" i="12"/>
  <c r="O140" i="12"/>
  <c r="Q140" i="12"/>
  <c r="V140" i="12"/>
  <c r="G144" i="12"/>
  <c r="I144" i="12"/>
  <c r="K144" i="12"/>
  <c r="M144" i="12"/>
  <c r="O144" i="12"/>
  <c r="Q144" i="12"/>
  <c r="V144" i="12"/>
  <c r="G152" i="12"/>
  <c r="I152" i="12"/>
  <c r="K152" i="12"/>
  <c r="M152" i="12"/>
  <c r="O152" i="12"/>
  <c r="Q152" i="12"/>
  <c r="V152" i="12"/>
  <c r="G154" i="12"/>
  <c r="G153" i="12" s="1"/>
  <c r="I154" i="12"/>
  <c r="I153" i="12" s="1"/>
  <c r="K154" i="12"/>
  <c r="K153" i="12" s="1"/>
  <c r="M154" i="12"/>
  <c r="O154" i="12"/>
  <c r="O153" i="12" s="1"/>
  <c r="Q154" i="12"/>
  <c r="Q153" i="12" s="1"/>
  <c r="V154" i="12"/>
  <c r="V153" i="12" s="1"/>
  <c r="G161" i="12"/>
  <c r="M161" i="12" s="1"/>
  <c r="I161" i="12"/>
  <c r="K161" i="12"/>
  <c r="O161" i="12"/>
  <c r="Q161" i="12"/>
  <c r="V161" i="12"/>
  <c r="G165" i="12"/>
  <c r="I165" i="12"/>
  <c r="K165" i="12"/>
  <c r="M165" i="12"/>
  <c r="O165" i="12"/>
  <c r="Q165" i="12"/>
  <c r="V165" i="12"/>
  <c r="G169" i="12"/>
  <c r="I169" i="12"/>
  <c r="K169" i="12"/>
  <c r="M169" i="12"/>
  <c r="O169" i="12"/>
  <c r="Q169" i="12"/>
  <c r="V169" i="12"/>
  <c r="G174" i="12"/>
  <c r="I174" i="12"/>
  <c r="K174" i="12"/>
  <c r="M174" i="12"/>
  <c r="O174" i="12"/>
  <c r="Q174" i="12"/>
  <c r="V174" i="12"/>
  <c r="G177" i="12"/>
  <c r="I177" i="12"/>
  <c r="K177" i="12"/>
  <c r="M177" i="12"/>
  <c r="O177" i="12"/>
  <c r="Q177" i="12"/>
  <c r="V177" i="12"/>
  <c r="G179" i="12"/>
  <c r="I179" i="12"/>
  <c r="K179" i="12"/>
  <c r="M179" i="12"/>
  <c r="O179" i="12"/>
  <c r="Q179" i="12"/>
  <c r="V179" i="12"/>
  <c r="G181" i="12"/>
  <c r="I181" i="12"/>
  <c r="K181" i="12"/>
  <c r="M181" i="12"/>
  <c r="O181" i="12"/>
  <c r="Q181" i="12"/>
  <c r="V181" i="12"/>
  <c r="G185" i="12"/>
  <c r="M185" i="12" s="1"/>
  <c r="I185" i="12"/>
  <c r="K185" i="12"/>
  <c r="O185" i="12"/>
  <c r="Q185" i="12"/>
  <c r="V185" i="12"/>
  <c r="G187" i="12"/>
  <c r="I187" i="12"/>
  <c r="K187" i="12"/>
  <c r="M187" i="12"/>
  <c r="O187" i="12"/>
  <c r="Q187" i="12"/>
  <c r="V187" i="12"/>
  <c r="G190" i="12"/>
  <c r="I190" i="12"/>
  <c r="K190" i="12"/>
  <c r="M190" i="12"/>
  <c r="O190" i="12"/>
  <c r="Q190" i="12"/>
  <c r="V190" i="12"/>
  <c r="G193" i="12"/>
  <c r="I193" i="12"/>
  <c r="K193" i="12"/>
  <c r="M193" i="12"/>
  <c r="O193" i="12"/>
  <c r="Q193" i="12"/>
  <c r="V193" i="12"/>
  <c r="G196" i="12"/>
  <c r="I196" i="12"/>
  <c r="K196" i="12"/>
  <c r="M196" i="12"/>
  <c r="O196" i="12"/>
  <c r="Q196" i="12"/>
  <c r="V196" i="12"/>
  <c r="G198" i="12"/>
  <c r="I198" i="12"/>
  <c r="K198" i="12"/>
  <c r="M198" i="12"/>
  <c r="O198" i="12"/>
  <c r="Q198" i="12"/>
  <c r="V198" i="12"/>
  <c r="G201" i="12"/>
  <c r="I201" i="12"/>
  <c r="K201" i="12"/>
  <c r="M201" i="12"/>
  <c r="O201" i="12"/>
  <c r="Q201" i="12"/>
  <c r="V201" i="12"/>
  <c r="G203" i="12"/>
  <c r="M203" i="12" s="1"/>
  <c r="I203" i="12"/>
  <c r="K203" i="12"/>
  <c r="O203" i="12"/>
  <c r="Q203" i="12"/>
  <c r="V203" i="12"/>
  <c r="G208" i="12"/>
  <c r="I208" i="12"/>
  <c r="K208" i="12"/>
  <c r="M208" i="12"/>
  <c r="O208" i="12"/>
  <c r="Q208" i="12"/>
  <c r="V208" i="12"/>
  <c r="G214" i="12"/>
  <c r="M214" i="12" s="1"/>
  <c r="I214" i="12"/>
  <c r="K214" i="12"/>
  <c r="O214" i="12"/>
  <c r="Q214" i="12"/>
  <c r="V214" i="12"/>
  <c r="G217" i="12"/>
  <c r="M217" i="12" s="1"/>
  <c r="I217" i="12"/>
  <c r="K217" i="12"/>
  <c r="O217" i="12"/>
  <c r="Q217" i="12"/>
  <c r="V217" i="12"/>
  <c r="G219" i="12"/>
  <c r="I219" i="12"/>
  <c r="K219" i="12"/>
  <c r="M219" i="12"/>
  <c r="O219" i="12"/>
  <c r="Q219" i="12"/>
  <c r="V219" i="12"/>
  <c r="G224" i="12"/>
  <c r="I224" i="12"/>
  <c r="K224" i="12"/>
  <c r="M224" i="12"/>
  <c r="O224" i="12"/>
  <c r="Q224" i="12"/>
  <c r="V224" i="12"/>
  <c r="G225" i="12"/>
  <c r="I225" i="12"/>
  <c r="K225" i="12"/>
  <c r="O225" i="12"/>
  <c r="Q225" i="12"/>
  <c r="V225" i="12"/>
  <c r="G226" i="12"/>
  <c r="M226" i="12" s="1"/>
  <c r="M225" i="12" s="1"/>
  <c r="I226" i="12"/>
  <c r="K226" i="12"/>
  <c r="O226" i="12"/>
  <c r="Q226" i="12"/>
  <c r="V226" i="12"/>
  <c r="G228" i="12"/>
  <c r="I228" i="12"/>
  <c r="K228" i="12"/>
  <c r="M228" i="12"/>
  <c r="O228" i="12"/>
  <c r="Q228" i="12"/>
  <c r="V228" i="12"/>
  <c r="O230" i="12"/>
  <c r="Q230" i="12"/>
  <c r="V230" i="12"/>
  <c r="G231" i="12"/>
  <c r="M231" i="12" s="1"/>
  <c r="M230" i="12" s="1"/>
  <c r="I231" i="12"/>
  <c r="I230" i="12" s="1"/>
  <c r="K231" i="12"/>
  <c r="K230" i="12" s="1"/>
  <c r="O231" i="12"/>
  <c r="Q231" i="12"/>
  <c r="V231" i="12"/>
  <c r="G234" i="12"/>
  <c r="G233" i="12" s="1"/>
  <c r="I234" i="12"/>
  <c r="I233" i="12" s="1"/>
  <c r="K234" i="12"/>
  <c r="K233" i="12" s="1"/>
  <c r="M234" i="12"/>
  <c r="M233" i="12" s="1"/>
  <c r="O234" i="12"/>
  <c r="O233" i="12" s="1"/>
  <c r="Q234" i="12"/>
  <c r="Q233" i="12" s="1"/>
  <c r="V234" i="12"/>
  <c r="V233" i="12" s="1"/>
  <c r="I236" i="12"/>
  <c r="K236" i="12"/>
  <c r="O236" i="12"/>
  <c r="G237" i="12"/>
  <c r="I237" i="12"/>
  <c r="K237" i="12"/>
  <c r="M237" i="12"/>
  <c r="O237" i="12"/>
  <c r="Q237" i="12"/>
  <c r="V237" i="12"/>
  <c r="V236" i="12" s="1"/>
  <c r="G239" i="12"/>
  <c r="I239" i="12"/>
  <c r="K239" i="12"/>
  <c r="M239" i="12"/>
  <c r="O239" i="12"/>
  <c r="Q239" i="12"/>
  <c r="V239" i="12"/>
  <c r="G240" i="12"/>
  <c r="I240" i="12"/>
  <c r="K240" i="12"/>
  <c r="M240" i="12"/>
  <c r="O240" i="12"/>
  <c r="Q240" i="12"/>
  <c r="Q236" i="12" s="1"/>
  <c r="V240" i="12"/>
  <c r="G241" i="12"/>
  <c r="M241" i="12" s="1"/>
  <c r="M236" i="12" s="1"/>
  <c r="I241" i="12"/>
  <c r="K241" i="12"/>
  <c r="O241" i="12"/>
  <c r="Q241" i="12"/>
  <c r="V241" i="12"/>
  <c r="G242" i="12"/>
  <c r="I242" i="12"/>
  <c r="K242" i="12"/>
  <c r="M242" i="12"/>
  <c r="O242" i="12"/>
  <c r="Q242" i="12"/>
  <c r="V242" i="12"/>
  <c r="G243" i="12"/>
  <c r="I243" i="12"/>
  <c r="K243" i="12"/>
  <c r="M243" i="12"/>
  <c r="O243" i="12"/>
  <c r="Q243" i="12"/>
  <c r="V243" i="12"/>
  <c r="G244" i="12"/>
  <c r="I244" i="12"/>
  <c r="K244" i="12"/>
  <c r="M244" i="12"/>
  <c r="O244" i="12"/>
  <c r="G245" i="12"/>
  <c r="I245" i="12"/>
  <c r="K245" i="12"/>
  <c r="M245" i="12"/>
  <c r="O245" i="12"/>
  <c r="Q245" i="12"/>
  <c r="Q244" i="12" s="1"/>
  <c r="V245" i="12"/>
  <c r="V244" i="12" s="1"/>
  <c r="G247" i="12"/>
  <c r="I247" i="12"/>
  <c r="K247" i="12"/>
  <c r="M247" i="12"/>
  <c r="O247" i="12"/>
  <c r="Q247" i="12"/>
  <c r="V247" i="12"/>
  <c r="AE250" i="12"/>
  <c r="I20" i="1"/>
  <c r="I19" i="1"/>
  <c r="I18" i="1"/>
  <c r="I17" i="1"/>
  <c r="I16" i="1"/>
  <c r="I62" i="1"/>
  <c r="J61" i="1" s="1"/>
  <c r="J60" i="1"/>
  <c r="J59" i="1"/>
  <c r="J58" i="1"/>
  <c r="J57" i="1"/>
  <c r="J56" i="1"/>
  <c r="J55" i="1"/>
  <c r="J54" i="1"/>
  <c r="J53" i="1"/>
  <c r="J52" i="1"/>
  <c r="F43" i="1"/>
  <c r="G43" i="1"/>
  <c r="G25" i="1" s="1"/>
  <c r="A25" i="1" s="1"/>
  <c r="H42" i="1"/>
  <c r="I42" i="1" s="1"/>
  <c r="H41" i="1"/>
  <c r="I41" i="1" s="1"/>
  <c r="H40" i="1"/>
  <c r="H39" i="1"/>
  <c r="H43" i="1" s="1"/>
  <c r="J50" i="1" l="1"/>
  <c r="J51" i="1"/>
  <c r="J62" i="1" s="1"/>
  <c r="A26" i="1"/>
  <c r="G26" i="1"/>
  <c r="G28" i="1"/>
  <c r="G23" i="1"/>
  <c r="M153" i="12"/>
  <c r="M55" i="12"/>
  <c r="M8" i="12"/>
  <c r="M91" i="12"/>
  <c r="M132" i="12"/>
  <c r="M98" i="12" s="1"/>
  <c r="G236" i="12"/>
  <c r="G230" i="12"/>
  <c r="AF250" i="12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A23" i="1" l="1"/>
  <c r="J42" i="1"/>
  <c r="J39" i="1"/>
  <c r="J43" i="1" s="1"/>
  <c r="J41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Bielík Jiří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<sst xmlns="http://schemas.openxmlformats.org/spreadsheetml/2006/main" count="1126" uniqueCount="427">
  <si>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</si>
  <si>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</si>
  <si>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</si>
  <si>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</si>
  <si>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</si>
  <si>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</si>
  <si>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</si>
  <si>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</si>
  <si>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</si>
  <si>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</si>
  <si>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</si>
  <si>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</si>
  <si>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</si>
  <si>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</si>
  <si>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</si>
  <si>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</si>
  <si>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</si>
  <si>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</si>
  <si>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</si>
  <si>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</si>
  <si>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</si>
  <si>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</si>
  <si>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</si>
  <si>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</si>
  <si>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</si>
  <si>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</si>
  <si>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</si>
  <si>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</si>
  <si>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</si>
  <si>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</si>
  <si>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</si>
  <si>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</si>
  <si>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</si>
  <si>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</si>
  <si>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</si>
  <si>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</si>
  <si>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</si>
  <si>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</si>
  <si>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</si>
  <si>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</si>
  <si>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</si>
  <si>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</si>
  <si>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</si>
  <si>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004</t>
  </si>
  <si>
    <t>Výměna rozvodů v 1.PP</t>
  </si>
  <si>
    <t>PS02</t>
  </si>
  <si>
    <t>Výměna rozvodů v 1.PP (kolektoru)</t>
  </si>
  <si>
    <t>Objekt:</t>
  </si>
  <si>
    <t>Rozpočet:</t>
  </si>
  <si>
    <t>2020/20</t>
  </si>
  <si>
    <t>Rekonstrukce kotelny a topné soustavy na ZŠ Heyrovského 32 v Brně-Bystrci</t>
  </si>
  <si>
    <t>Statutární město Brno</t>
  </si>
  <si>
    <t>nám. 28. dubna 60</t>
  </si>
  <si>
    <t xml:space="preserve">Brno-Bystrc </t>
  </si>
  <si>
    <t>63500</t>
  </si>
  <si>
    <t>44992876</t>
  </si>
  <si>
    <t>CZ44992785</t>
  </si>
  <si>
    <t>ENBRA, a.s.</t>
  </si>
  <si>
    <t>Durďákova 5</t>
  </si>
  <si>
    <t>Brno</t>
  </si>
  <si>
    <t>61300</t>
  </si>
  <si>
    <t>44015844</t>
  </si>
  <si>
    <t>CZ44015844</t>
  </si>
  <si>
    <t>Stavba</t>
  </si>
  <si>
    <t>Provozní soubor</t>
  </si>
  <si>
    <t>Celkem za stavbu</t>
  </si>
  <si>
    <t>CZK</t>
  </si>
  <si>
    <t>Rekapitulace dílů</t>
  </si>
  <si>
    <t>Typ dílu</t>
  </si>
  <si>
    <t>713</t>
  </si>
  <si>
    <t>Izolace tepelné</t>
  </si>
  <si>
    <t>722</t>
  </si>
  <si>
    <t>Vnitřní vodovod</t>
  </si>
  <si>
    <t>723</t>
  </si>
  <si>
    <t>Vnitřní plynovod</t>
  </si>
  <si>
    <t>725</t>
  </si>
  <si>
    <t>Zařizovací předměty</t>
  </si>
  <si>
    <t>731</t>
  </si>
  <si>
    <t>Kotelny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</si>
  <si>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</si>
  <si>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</si>
  <si>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</si>
  <si>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</si>
  <si>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</si>
  <si>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</si>
  <si>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</si>
  <si>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</si>
  <si>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HZS</t>
  </si>
  <si>
    <t>Hodinové zúčtovací sazby</t>
  </si>
  <si>
    <t>D96</t>
  </si>
  <si>
    <t>Přesuny suti a vybouraných hmot</t>
  </si>
  <si>
    <t>PSU</t>
  </si>
  <si>
    <t>ON</t>
  </si>
  <si>
    <t>VN</t>
  </si>
  <si>
    <t>Položkový soupis prací a dodávek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</si>
  <si>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</si>
  <si>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</si>
  <si>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</si>
  <si>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</si>
  <si>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</si>
  <si>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</si>
  <si>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</si>
  <si>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</si>
  <si>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</si>
  <si>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</si>
  <si>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</si>
  <si>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</si>
  <si>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</si>
  <si>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</si>
  <si>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</si>
  <si>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</si>
  <si>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</si>
  <si>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</si>
  <si>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</si>
  <si>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</si>
  <si>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</si>
  <si>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</si>
  <si>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</si>
  <si>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</si>
  <si>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</si>
  <si>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</si>
  <si>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</si>
  <si>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</si>
  <si>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713400821R00</t>
  </si>
  <si>
    <t>Odstranění tepelné izolace potrubí pásy nebo foĺiemi_x000D_
 potrubí</t>
  </si>
  <si>
    <t>m2</t>
  </si>
  <si>
    <t>800-713</t>
  </si>
  <si>
    <t>RTS 20/ I</t>
  </si>
  <si>
    <t>Práce</t>
  </si>
  <si>
    <t>POL1_</t>
  </si>
  <si>
    <t>Odkaz na mn. položky pořadí 32 : 1590,00000*0,5</t>
  </si>
  <si>
    <t>VV</t>
  </si>
  <si>
    <t>Odkaz na mn. položky pořadí 33 : 188,00000*0,86</t>
  </si>
  <si>
    <t>722182001RT2</t>
  </si>
  <si>
    <t>Montáž tepelné izolace potrubí samolepicí spoj a příčné stažení páskou, do DN 25</t>
  </si>
  <si>
    <t>m</t>
  </si>
  <si>
    <t>800-721</t>
  </si>
  <si>
    <t>Odkaz na mn. položky pořadí 7 : 170,00000</t>
  </si>
  <si>
    <t>Odkaz na mn. položky pořadí 8 : 93,00000</t>
  </si>
  <si>
    <t>Odkaz na mn. položky pořadí 9 : 377,00000</t>
  </si>
  <si>
    <t>Odkaz na mn. položky pořadí 11 : 416,00000</t>
  </si>
  <si>
    <t>722182004RT2</t>
  </si>
  <si>
    <t>Montáž tepelné izolace potrubí samolepicí spoj a příčné stažení páskou, přes DN 25 do DN 40</t>
  </si>
  <si>
    <t>Odkaz na mn. položky pořadí 10 : 405,00000</t>
  </si>
  <si>
    <t>Odkaz na mn. položky pořadí 13 : 522,00000</t>
  </si>
  <si>
    <t>722182006RT2</t>
  </si>
  <si>
    <t>Montáž tepelné izolace potrubí samolepicí spoj a příčné stažení páskou, přes DN 40 do DN 80</t>
  </si>
  <si>
    <t>Odkaz na mn. položky pořadí 12 : 223,00000</t>
  </si>
  <si>
    <t>153513T10</t>
  </si>
  <si>
    <t>Poplatek za uložení stavebního odpadu z izolačních hmot na skládce (skládkovné)</t>
  </si>
  <si>
    <t>t</t>
  </si>
  <si>
    <t>Vlastní</t>
  </si>
  <si>
    <t>Kalkul</t>
  </si>
  <si>
    <t>Odkaz na dem. hmot. položky pořadí 1 : 2,00903</t>
  </si>
  <si>
    <t>55190420R</t>
  </si>
  <si>
    <t>páska fixační Al; š = 48 mm; l = 50 m; teplotní odolnost do 100 °C</t>
  </si>
  <si>
    <t>kus</t>
  </si>
  <si>
    <t>SPCM</t>
  </si>
  <si>
    <t>Specifikace</t>
  </si>
  <si>
    <t>POL3_</t>
  </si>
  <si>
    <t>Odkaz na mn. položky pořadí 7 : 170,00000*0,02</t>
  </si>
  <si>
    <t>Odkaz na mn. položky pořadí 8 : 93,00000*0,02</t>
  </si>
  <si>
    <t>Odkaz na mn. položky pořadí 9 : 377,00000*0,02</t>
  </si>
  <si>
    <t>Odkaz na mn. položky pořadí 10 : 405,00000*0,02</t>
  </si>
  <si>
    <t>Odkaz na mn. položky pořadí 11 : 416,00000*0,02</t>
  </si>
  <si>
    <t>Odkaz na mn. položky pořadí 12 : 223,00000*0,02</t>
  </si>
  <si>
    <t>Odkaz na mn. položky pořadí 13 : 522,00000*0,02</t>
  </si>
  <si>
    <t>631547111R</t>
  </si>
  <si>
    <t>pouzdro potrubní řezané; minerální vlákno; povrchová úprava Al fólie se skelnou mřížkou; vnitřní průměr 15,0 mm; tl. izolace 30,0 mm; provozní teplota  do 250 °C; tepelná vodivost (10°C) 0,0330 W/mK; tepelná vodivost (50°C) 0,037 W/mK</t>
  </si>
  <si>
    <t>Odkaz na mn. položky pořadí 35 : 154,00000*1,1</t>
  </si>
  <si>
    <t>Zaokrouhlení : 1-0,4</t>
  </si>
  <si>
    <t>631547112R</t>
  </si>
  <si>
    <t>pouzdro potrubní řezané; minerální vlákno; povrchová úprava Al fólie se skelnou mřížkou; vnitřní průměr 18,0 mm; tl. izolace 30,0 mm; provozní teplota  do 250 °C; tepelná vodivost (10°C) 0,0330 W/mK; tepelná vodivost (50°C) 0,037 W/mK</t>
  </si>
  <si>
    <t>Odkaz na mn. položky pořadí 36 : 84,00000*1,1</t>
  </si>
  <si>
    <t>631547113R</t>
  </si>
  <si>
    <t>pouzdro potrubní řezané; minerální vlákno; povrchová úprava Al fólie se skelnou mřížkou; vnitřní průměr 22,0 mm; tl. izolace 30,0 mm; provozní teplota  do 250 °C; tepelná vodivost (10°C) 0,0330 W/mK; tepelná vodivost (50°C) 0,037 W/mK</t>
  </si>
  <si>
    <t>Odkaz na mn. položky pořadí 37 : 342,00000*1,1</t>
  </si>
  <si>
    <t>Zaokrouhlení : 1-0,2</t>
  </si>
  <si>
    <t>631547116R</t>
  </si>
  <si>
    <t>pouzdro potrubní řezané; minerální vlákno; povrchová úprava Al fólie se skelnou mřížkou; vnitřní průměr 42,0 mm; tl. izolace 30,0 mm; provozní teplota  do 250 °C; tepelná vodivost (10°C) 0,0330 W/mK; tepelná vodivost (50°C) 0,037 W/mK</t>
  </si>
  <si>
    <t>Odkaz na mn. položky pořadí 40 : 368,00000*1,1</t>
  </si>
  <si>
    <t>Zaokrouhlení : 1-0,8</t>
  </si>
  <si>
    <t>631547214R</t>
  </si>
  <si>
    <t>pouzdro potrubní řezané; minerální vlákno; povrchová úprava Al fólie se skelnou mřížkou; vnitřní průměr 28,0 mm; tl. izolace 40,0 mm; provozní teplota  do 250 °C; tepelná vodivost (10°C) 0,0330 W/mK; tepelná vodivost (50°C) 0,037 W/mK</t>
  </si>
  <si>
    <t>Odkaz na mn. položky pořadí 38 : 378,00000*1,1</t>
  </si>
  <si>
    <t>631547218R</t>
  </si>
  <si>
    <t>pouzdro potrubní řezané; minerální vlákno; povrchová úprava Al fólie se skelnou mřížkou; vnitřní průměr 54,0 mm; tl. izolace 40,0 mm; provozní teplota  do 250 °C; tepelná vodivost (10°C) 0,0330 W/mK; tepelná vodivost (50°C) 0,037 W/mK</t>
  </si>
  <si>
    <t>Odkaz na mn. položky pořadí 41 : 202,00000*1,1</t>
  </si>
  <si>
    <t>631547315R</t>
  </si>
  <si>
    <t>pouzdro potrubní řezané; minerální vlákno; povrchová úprava Al fólie se skelnou mřížkou; vnitřní průměr 35,0 mm; tl. izolace 50,0 mm; provozní teplota  do 250 °C; tepelná vodivost (10°C) 0,0330 W/mK; tepelná vodivost (50°C) 0,037 W/mK</t>
  </si>
  <si>
    <t>Odkaz na mn. položky pořadí 39 : 474,00000*1,1</t>
  </si>
  <si>
    <t>998713101R00</t>
  </si>
  <si>
    <t>Přesun hmot pro izolace tepelné v objektech výšky do 6 m</t>
  </si>
  <si>
    <t>Přesun hmot</t>
  </si>
  <si>
    <t>POL7_</t>
  </si>
  <si>
    <t>50 m vodorovně</t>
  </si>
  <si>
    <t>SPI</t>
  </si>
  <si>
    <t>722170801R00</t>
  </si>
  <si>
    <t>Demontáž potrubí z trubek z PH tlakových do D 32 mm</t>
  </si>
  <si>
    <t>Připojení stávajícího kombinovaného kotle : 0,5+0,5</t>
  </si>
  <si>
    <t>722172731R00</t>
  </si>
  <si>
    <t>Potrubí z plastických hmot polypropylenové potrubí PP-R, D 20 mm, s 3,4 mm, PN 20, polyfúzně svařované, bez zednických výpomocí</t>
  </si>
  <si>
    <t>včetně tvarovek, bez zednických výpomocí</t>
  </si>
  <si>
    <t>Potrubí včetně tvarovek bez zednických výpomocí.</t>
  </si>
  <si>
    <t>POP</t>
  </si>
  <si>
    <t>Včetně pomocného lešení o výšce podlahy do 1900 mm a pro zatížení do 1,5 kPa.</t>
  </si>
  <si>
    <t>Připojení nového ohřívače TV : 1+1</t>
  </si>
  <si>
    <t>722229101R00</t>
  </si>
  <si>
    <t>Montáž armatury závitové s jedním závitem G 1/2"</t>
  </si>
  <si>
    <t>Odkaz na mn. položky pořadí 20 : 1,00000</t>
  </si>
  <si>
    <t>722239101R00</t>
  </si>
  <si>
    <t>Montáž armatury závitové se dvěma závity G 1/2"</t>
  </si>
  <si>
    <t>Odkaz na mn. položky pořadí 19 : 2,00000</t>
  </si>
  <si>
    <t>Odkaz na mn. položky pořadí 21 : 1,00000</t>
  </si>
  <si>
    <t>5511353201R</t>
  </si>
  <si>
    <t>kohout kulový pro rozvody sanity; PN 42; 1/2 "; ovládání páčka</t>
  </si>
  <si>
    <t>Připojení nového ohřívače TV ve školce : 1+1</t>
  </si>
  <si>
    <t>5511356971R</t>
  </si>
  <si>
    <t>kohout kulový vypouštěcí s hadicovou vývodkou a zátkou; PN 10; 1/2 "</t>
  </si>
  <si>
    <t>Připojení nového ohřívače TV ve školce : 1</t>
  </si>
  <si>
    <t>551135731R</t>
  </si>
  <si>
    <t>klapka zpětná PN 16; 1/2"; pracovní teplota do 110 ° C</t>
  </si>
  <si>
    <t>723120804R00</t>
  </si>
  <si>
    <t>Demontáž potrubí svařovaného z trubek závitových do DN 25</t>
  </si>
  <si>
    <t>Připojení stávajícího kombinovaného kotle ve školce : 2</t>
  </si>
  <si>
    <t>733191915R00</t>
  </si>
  <si>
    <t>Opravy rozvodu potrubí z ocelových trubek závitových normálních i zesílených_x000D_
 zaslepení zkováním a zavařením, DN 25</t>
  </si>
  <si>
    <t>800-731</t>
  </si>
  <si>
    <t>Připojení stávajícího kombinovaného kotle ve školce : 1</t>
  </si>
  <si>
    <t>998723101R00</t>
  </si>
  <si>
    <t>Přesun hmot pro vnitřní plynovod v objektech výšky do 6 m</t>
  </si>
  <si>
    <t>vodorovně do 50 m</t>
  </si>
  <si>
    <t>725534223R00</t>
  </si>
  <si>
    <t>Elektrický ohřívač vody zásobníkový tlakový, závěsný svislý, objem 80 l, příkon 2,0 kW, IP 45, včetně dodávky materiálu</t>
  </si>
  <si>
    <t>soubor</t>
  </si>
  <si>
    <t>Včetně upevnění zásobníků na příčky tl. 15 cm, na zdi a na nosné konstrukce.</t>
  </si>
  <si>
    <t>Nový ohřívač ve školce : 1</t>
  </si>
  <si>
    <t>725530152R00</t>
  </si>
  <si>
    <t>Ventil pojistný DN 15, včetně dodávky materiálu</t>
  </si>
  <si>
    <t>Odkaz na mn. položky pořadí 25 : 1,00000</t>
  </si>
  <si>
    <t>725524916E00</t>
  </si>
  <si>
    <t>Odmontování kouřovodu</t>
  </si>
  <si>
    <t>Stávající kombinovaný kotel ve školce : 1</t>
  </si>
  <si>
    <t>998725101R00</t>
  </si>
  <si>
    <t>Přesun hmot pro zařizovací předměty v objektech výšky do 6 m</t>
  </si>
  <si>
    <t>731200823R00</t>
  </si>
  <si>
    <t>Demontáž kotlů ocelových na kapalná a plynná paliva o výkonu do 25 kW</t>
  </si>
  <si>
    <t>731391811R00</t>
  </si>
  <si>
    <t>Vypouštění vody z kotlů do kanalizace samospádem, o výhřevné ploše kotlů do 5 m2</t>
  </si>
  <si>
    <t>Stávající kombinovaný kotel a otopný systém ve školce : 1</t>
  </si>
  <si>
    <t>998731101R00</t>
  </si>
  <si>
    <t>Přesun hmot pro kotelny umístěné ve výšce (hloubce) do 6 m</t>
  </si>
  <si>
    <t>733110808R00</t>
  </si>
  <si>
    <t>Demontáž potrubí z ocelových trubek závitových přes 32 do DN 50</t>
  </si>
  <si>
    <t>Větve pro ÚT v energokanálu : 1590</t>
  </si>
  <si>
    <t>733120826R00</t>
  </si>
  <si>
    <t>Demontáž potrubí z ocelových trubek hladkých přes 60,3 do D 89</t>
  </si>
  <si>
    <t>Větv ohřevu VZT a ohřevu TV v kuchyni : 2*(22+72)</t>
  </si>
  <si>
    <t>733141102R00</t>
  </si>
  <si>
    <t>Odvzdušňovací nádoby a stříšky včetně dodávky materiálu_x000D_
 odvzdušňovací nádobky z trub.ocelových do DN 50</t>
  </si>
  <si>
    <t>Kotlový okruh : 1+1</t>
  </si>
  <si>
    <t>Okruh KGJ : 1+1</t>
  </si>
  <si>
    <t>Primární okruh topné vody : 1+1</t>
  </si>
  <si>
    <t>Akumulační nádoba topné vody : 1</t>
  </si>
  <si>
    <t>Větev školka : 1+1</t>
  </si>
  <si>
    <t>Větev ohřevu VZT a ohřevu TV v kuchyni : 1+1</t>
  </si>
  <si>
    <t>Větev tělocvična : 1+1</t>
  </si>
  <si>
    <t>Větev chodby a WC : 1+1</t>
  </si>
  <si>
    <t>Větev učebny : 1+1</t>
  </si>
  <si>
    <t>Větev kabinety a kanceláře : 1+1</t>
  </si>
  <si>
    <t>Větev mimotřídní výchova : 1+1</t>
  </si>
  <si>
    <t>Větev ohřevu TV : 1+1</t>
  </si>
  <si>
    <t>733151112R00</t>
  </si>
  <si>
    <t>Potrubí z trubek ocelových vně pozinkovaných pro průmysl spojované lisováním vnější průměr D 15 mm, tl. stěny 1,2 mm</t>
  </si>
  <si>
    <t>Potrubní rozvody ÚT v energokanálu : 2*77</t>
  </si>
  <si>
    <t>733151113R00</t>
  </si>
  <si>
    <t>Potrubí z trubek ocelových vně pozinkovaných pro průmysl spojované lisováním vnější průměr D 18 mm, tl. stěny 1,2 mm</t>
  </si>
  <si>
    <t>Potrubní rozvody ÚT v energokanálu : 2*42</t>
  </si>
  <si>
    <t>733151114R00</t>
  </si>
  <si>
    <t>Potrubí z trubek ocelových vně pozinkovaných pro průmysl spojované lisováním vnější průměr D 22 mm, tl. stěny 1,5 mm</t>
  </si>
  <si>
    <t>Potrubní rozvody ÚT v energokanálu : 2*171</t>
  </si>
  <si>
    <t>733151115R00</t>
  </si>
  <si>
    <t>Potrubí z trubek ocelových vně pozinkovaných pro průmysl spojované lisováním vnější průměr D 28 mm, tl. stěny 1,5 mm</t>
  </si>
  <si>
    <t>Potrubní rozvody ÚT v energokanálu : 2*189</t>
  </si>
  <si>
    <t>733151116R00</t>
  </si>
  <si>
    <t>Potrubí z trubek ocelových vně pozinkovaných pro průmysl spojované lisováním vnější průměr D 35 mm, tl. stěny 1,5 mm</t>
  </si>
  <si>
    <t>Potrubní rozvody ÚT v energokanálu : 2*237</t>
  </si>
  <si>
    <t>733151117R00</t>
  </si>
  <si>
    <t>Potrubí z trubek ocelových vně pozinkovaných pro průmysl spojované lisováním vnější průměr D 42 mm, tl. stěny 1,5 mm</t>
  </si>
  <si>
    <t>Potrubní rozvody ÚT v energokanálu : 2*184</t>
  </si>
  <si>
    <t>733151118R00</t>
  </si>
  <si>
    <t>Potrubí z trubek ocelových vně pozinkovaných pro průmysl spojované lisováním vnější průměr D 54 mm, tl. stěny 1,5 mm</t>
  </si>
  <si>
    <t>Potrubní rozvody ÚT v energokanálu : 2*101</t>
  </si>
  <si>
    <t>733.E10001</t>
  </si>
  <si>
    <t>Příplatek za ztíženou montáž potrubí v energokanálu</t>
  </si>
  <si>
    <t xml:space="preserve">m     </t>
  </si>
  <si>
    <t>Odkaz na mn. položky pořadí 35 : 154,00000*0,5</t>
  </si>
  <si>
    <t>Odkaz na mn. položky pořadí 36 : 84,00000*0,5</t>
  </si>
  <si>
    <t>Odkaz na mn. položky pořadí 37 : 342,00000*0,5</t>
  </si>
  <si>
    <t>Odkaz na mn. položky pořadí 38 : 378,00000*0,5</t>
  </si>
  <si>
    <t>Odkaz na mn. položky pořadí 39 : 474,00000*0,5</t>
  </si>
  <si>
    <t>Odkaz na mn. položky pořadí 40 : 368,00000*0,5</t>
  </si>
  <si>
    <t>Odkaz na mn. položky pořadí 41 : 202,00000*0,5</t>
  </si>
  <si>
    <t>998733101R00</t>
  </si>
  <si>
    <t>Přesun hmot pro rozvody potrubí v objektech výšky do 6 m</t>
  </si>
  <si>
    <t>734200811R00</t>
  </si>
  <si>
    <t xml:space="preserve">Demontáž závitových armatur s jedním závitem, do G 1/2" </t>
  </si>
  <si>
    <t>Vypouštěcí kohouty, pavilon U1 : 22*2</t>
  </si>
  <si>
    <t>Vypouštěcí kohouty, pavilon vstup : 19*2</t>
  </si>
  <si>
    <t>Vypouštěcí kohouty, pavilon U2 : 23*2</t>
  </si>
  <si>
    <t>Vypouštěcí kohouty, tělocvična : 2</t>
  </si>
  <si>
    <t>Vypouštěcí kohouty, školka : 2</t>
  </si>
  <si>
    <t>Vypouštěcí kohouty, ohřev VZT a TV v kuchyni : 2+2</t>
  </si>
  <si>
    <t>734200821R00</t>
  </si>
  <si>
    <t xml:space="preserve">Demontáž závitových armatur se dvěma závity, do G 1/2" </t>
  </si>
  <si>
    <t>Stávající uzávěry stoupaček, pavilon U1 : 2+2+2+2+2</t>
  </si>
  <si>
    <t>Stávající uzávěry stoupaček, pavilon vstup : 2+2+2+2+2+2+2+2</t>
  </si>
  <si>
    <t>Stávající uzávěry stoupaček, pavilon U2 : 2+2</t>
  </si>
  <si>
    <t>734200822R00</t>
  </si>
  <si>
    <t>Demontáž závitových armatur se dvěma závity, přes 1/2 do G 1"</t>
  </si>
  <si>
    <t>Stávající uzávěry stoupaček, pavilon U1 : 2+2+2+2+2+2+2+2+2+2+2+2+2+2+2+2+2</t>
  </si>
  <si>
    <t>Stávající uzávěry stoupaček, pavilon vstup : 2+2+2+2+2+2</t>
  </si>
  <si>
    <t>Stávající uzávěry stoupaček, pavilon U2 : 2+2+2+2+2+2+2+2+2+2+2+2+2+2+2+2</t>
  </si>
  <si>
    <t>734200823R00</t>
  </si>
  <si>
    <t>Demontáž závitových armatur se dvěma závity, přes 1 do G 6/4"</t>
  </si>
  <si>
    <t>Stávající uzávěry stoupaček, pavilon U2 : 2</t>
  </si>
  <si>
    <t>Stávající uzávěry na okruhu školka : 1+1</t>
  </si>
  <si>
    <t>734209103R00</t>
  </si>
  <si>
    <t>Montáž závitové armatury s jedním závitem, G 1/2", bez dodávky materiálu</t>
  </si>
  <si>
    <t>Odkaz na mn. položky pořadí 55 : 3,00000</t>
  </si>
  <si>
    <t>Odkaz na mn. položky pořadí 63 : 128,00000</t>
  </si>
  <si>
    <t>734209113R00</t>
  </si>
  <si>
    <t>Montáž závitové armatury se dvěma závity, G 1/2", bez dodávky materiálu</t>
  </si>
  <si>
    <t>Odkaz na mn. položky pořadí 59 : 90,00000</t>
  </si>
  <si>
    <t>734209114R00</t>
  </si>
  <si>
    <t>Montáž závitové armatury se dvěma závity, G 3/4", bez dodávky materiálu</t>
  </si>
  <si>
    <t>Odkaz na mn. položky pořadí 60 : 28,00000</t>
  </si>
  <si>
    <t>734209115R00</t>
  </si>
  <si>
    <t>Montáž závitové armatury se dvěma závity, G 1", bez dodávky materiálu</t>
  </si>
  <si>
    <t>Odkaz na mn. položky pořadí 56 : 2,00000</t>
  </si>
  <si>
    <t/>
  </si>
  <si>
    <t>Odkaz na mn. položky pořadí 61 : 6,00000</t>
  </si>
  <si>
    <t>734209116R00</t>
  </si>
  <si>
    <t>Montáž závitové armatury se dvěma závity, G 5/4", bez dodávky materiálu</t>
  </si>
  <si>
    <t>Odkaz na mn. položky pořadí 57 : 4,00000</t>
  </si>
  <si>
    <t>734209117R00</t>
  </si>
  <si>
    <t>Montáž závitové armatury se dvěma závity, G 6/4", bez dodávky materiálu</t>
  </si>
  <si>
    <t>Odkaz na mn. položky pořadí 58 : 2,00000</t>
  </si>
  <si>
    <t>Odkaz na mn. položky pořadí 62 : 4,00000</t>
  </si>
  <si>
    <t>734494213R00</t>
  </si>
  <si>
    <t>Stavoznaky, ochranné jímky, návarky návarky s trubkovým závitem_x000D_
 G 1/2"</t>
  </si>
  <si>
    <t>42260624R</t>
  </si>
  <si>
    <t>ventil odvzdušňovací 1/2"; pro topení, vodovod; automatický; těleso mosaz</t>
  </si>
  <si>
    <t>Anuloid : 1</t>
  </si>
  <si>
    <t>Expanzní potrubí : 1+1</t>
  </si>
  <si>
    <t>42274531R</t>
  </si>
  <si>
    <t>kompenzátor pryžový závitový; pro průmysl.dodávky vody, topné a ventilační systémy; 1"; l = 175 mm; stlačený vzduch a čerpací systémy; provozní tlak do 16,0 bar; provozní teplota  -10 až 90 °C</t>
  </si>
  <si>
    <t>Větev chodby + WC : 1+1</t>
  </si>
  <si>
    <t>42274532R</t>
  </si>
  <si>
    <t>kompenzátor pryžový závitový; pro průmysl.dodávky vody, topné a ventilační systémy; 5/4"; l = 186 mm; stlačený vzduch a čerpací systémy; provozní tlak do 16,0 bar; provozní teplota  -10 až 90 °C</t>
  </si>
  <si>
    <t>42274533R</t>
  </si>
  <si>
    <t>kompenzátor pryžový závitový; pro průmysl.dodávky vody, topné a ventilační systémy; 6/4"; l = 186 mm; stlačený vzduch a čerpací systémy; provozní tlak do 16,0 bar; provozní teplota  -10 až 90 °C</t>
  </si>
  <si>
    <t>55113432.AR</t>
  </si>
  <si>
    <t>kohout kulový plnoprůtokový; PN 42; 1/2 "; ovládání páčka</t>
  </si>
  <si>
    <t>Větev kabinety a kanceláře : 2+2+2+2+2+2+2+2+2+2+2+2+2</t>
  </si>
  <si>
    <t>Větev chodby + WC : 2+2+2+2+2+2+2+2+2+2+2+2+2+2+2+2+2</t>
  </si>
  <si>
    <t>Větev učebny : 2+2+2+2+2+2+2+2+2+2+2+2</t>
  </si>
  <si>
    <t>Větev mimotřídní výchova : 2+2+2</t>
  </si>
  <si>
    <t>55113433.AR</t>
  </si>
  <si>
    <t>kohout kulový plnoprůtokový; PN 42; 3/4 "; ovládání páčka</t>
  </si>
  <si>
    <t>Větev kabinety a kanceláře : 2+2+2</t>
  </si>
  <si>
    <t>Větev chodby + WC : 2</t>
  </si>
  <si>
    <t>Větev učebny : 2+2+2+2+2+2+2+2</t>
  </si>
  <si>
    <t>Větev mimotřídní výchova : 2</t>
  </si>
  <si>
    <t>Větev školka /byt školníka) : 2</t>
  </si>
  <si>
    <t>55113434.AR</t>
  </si>
  <si>
    <t>kohout kulový plnoprůtokový; PN 35; 1 "; ovládání páčka</t>
  </si>
  <si>
    <t>Větev mimotřídní výchova : 2+2</t>
  </si>
  <si>
    <t>Větev tělocvična : 2</t>
  </si>
  <si>
    <t>55113436.AR</t>
  </si>
  <si>
    <t>kohout kulový plnoprůtokový; PN 35; 1 1/2 "; ovládání páčka</t>
  </si>
  <si>
    <t>Větev ohřevu VZT a ohřevu TV v kuchyni : 2+2</t>
  </si>
  <si>
    <t>998734101R00</t>
  </si>
  <si>
    <t>Přesun hmot pro armatury v objektech výšky do 6 m</t>
  </si>
  <si>
    <t>767995101R00</t>
  </si>
  <si>
    <t>Výroba a montáž atypických kovovových doplňků staveb hmotnosti do 5 kg</t>
  </si>
  <si>
    <t>kg</t>
  </si>
  <si>
    <t>800-767</t>
  </si>
  <si>
    <t>Odkaz na mn. položky pořadí 66 : 1,07406*1000</t>
  </si>
  <si>
    <t>13330310R</t>
  </si>
  <si>
    <t>tyč ocelová  L (úhelník) válcovaná za tepla S235 (11375); rovnoramenná; tl = 4,00 mm; a = 50,0 mm; b = 50,0 mm</t>
  </si>
  <si>
    <t>Doplňkové nosné konstrukce : 0,00306*(((6*2*195)*0,5)*0,3)</t>
  </si>
  <si>
    <t>783225100R00</t>
  </si>
  <si>
    <t xml:space="preserve">Nátěry kov.stavebních doplňk.konstrukcí syntetické dvojnásobné + 1x email,  </t>
  </si>
  <si>
    <t>800-783</t>
  </si>
  <si>
    <t>Nosné konstrukce : 0,2*(((6*2*195)*0,5)*0,3)</t>
  </si>
  <si>
    <t>904      R02</t>
  </si>
  <si>
    <t>Hzs-zkousky v ramci montaz.praci, Topná zkouška</t>
  </si>
  <si>
    <t>h</t>
  </si>
  <si>
    <t>Prav.M</t>
  </si>
  <si>
    <t>POL10_</t>
  </si>
  <si>
    <t>Kotelna : 72</t>
  </si>
  <si>
    <t>979087213R00</t>
  </si>
  <si>
    <t>Nakládání na dopravní prostředky vybouraných hmot</t>
  </si>
  <si>
    <t>822-1</t>
  </si>
  <si>
    <t>Přesun suti</t>
  </si>
  <si>
    <t>POL8_</t>
  </si>
  <si>
    <t>pro vodorovnou dopravu</t>
  </si>
  <si>
    <t>979011111R00</t>
  </si>
  <si>
    <t>Svislá doprava suti a vybouraných hmot za prvé podlaží nad nebo pod základním podlažím</t>
  </si>
  <si>
    <t>801-3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</si>
  <si>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</si>
  <si>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</si>
  <si>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</si>
  <si>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</si>
  <si>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</si>
  <si>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</si>
  <si>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</si>
  <si>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</si>
  <si>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909      E02</t>
  </si>
  <si>
    <t>Úklidové práce po montážích</t>
  </si>
  <si>
    <t>Energokanál : 5*2*8</t>
  </si>
  <si>
    <t>980.002E02</t>
  </si>
  <si>
    <t>Projektová dokumentace skutečného stavu</t>
  </si>
  <si>
    <t>Skutečný stav - energokanál : 1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</si>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</sst>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\BUILDpowerS2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password="866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3213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34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57</v>
      </c>
      <c r="H8" s="18" t="s">
        <v>40</v>
      </c>
      <c r="I8" s="127" t="s">
        <v>61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34</v>
      </c>
      <c r="I9" s="127" t="s">
        <v>62</v>
      </c>
      <c r="J9" s="8"/>
    </row>
    <row r="10" spans="1:15" ht="15.75" hidden="1" customHeight="1" x14ac:dyDescent="0.2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6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SUMIF(F50:F61,A16,I50:I61)+SUMIF(F50:F61,"PSU",I50:I61)</f>
        <v>0</v>
      </c>
      <c r="J16" s="81"/>
    </row>
    <row r="17" spans="1:10" ht="23.25" customHeight="1" x14ac:dyDescent="0.2">
      <c r="A17" s="196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SUMIF(F50:F61,A17,I50:I61)</f>
        <v>0</v>
      </c>
      <c r="J17" s="81"/>
    </row>
    <row r="18" spans="1:10" ht="23.25" customHeight="1" x14ac:dyDescent="0.2">
      <c r="A18" s="196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SUMIF(F50:F61,A18,I50:I61)</f>
        <v>0</v>
      </c>
      <c r="J18" s="81"/>
    </row>
    <row r="19" spans="1:10" ht="23.25" customHeight="1" x14ac:dyDescent="0.2">
      <c r="A19" s="196" t="s">
        <v>93</v>
      </c>
      <c r="B19" s="37" t="s">
        <v>27</v>
      </c>
      <c r="C19" s="58"/>
      <c r="D19" s="59"/>
      <c r="E19" s="79"/>
      <c r="F19" s="80"/>
      <c r="G19" s="79"/>
      <c r="H19" s="80"/>
      <c r="I19" s="79">
        <f>SUMIF(F50:F61,A19,I50:I61)</f>
        <v>0</v>
      </c>
      <c r="J19" s="81"/>
    </row>
    <row r="20" spans="1:10" ht="23.25" customHeight="1" x14ac:dyDescent="0.2">
      <c r="A20" s="196" t="s">
        <v>92</v>
      </c>
      <c r="B20" s="37" t="s">
        <v>28</v>
      </c>
      <c r="C20" s="58"/>
      <c r="D20" s="59"/>
      <c r="E20" s="79"/>
      <c r="F20" s="80"/>
      <c r="G20" s="79"/>
      <c r="H20" s="80"/>
      <c r="I20" s="79">
        <f>SUMIF(F50:F61,A20,I50:I61)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63</v>
      </c>
      <c r="C39" s="148"/>
      <c r="D39" s="148"/>
      <c r="E39" s="148"/>
      <c r="F39" s="149">
        <f>'PS02 004 Pol'!AE250</f>
        <v>0</v>
      </c>
      <c r="G39" s="150">
        <f>'PS02 004 Pol'!AF250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64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'PS02 004 Pol'!AE250</f>
        <v>0</v>
      </c>
      <c r="G41" s="156">
        <f>'PS02 004 Pol'!AF250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'PS02 004 Pol'!AE250</f>
        <v>0</v>
      </c>
      <c r="G42" s="151">
        <f>'PS02 004 Pol'!AF250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65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67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68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69</v>
      </c>
      <c r="C50" s="185" t="s">
        <v>70</v>
      </c>
      <c r="D50" s="186"/>
      <c r="E50" s="186"/>
      <c r="F50" s="192" t="s">
        <v>25</v>
      </c>
      <c r="G50" s="193"/>
      <c r="H50" s="193"/>
      <c r="I50" s="193">
        <f>'PS02 004 Pol'!G8</f>
        <v>0</v>
      </c>
      <c r="J50" s="190" t="str">
        <f>IF(I62=0,"",I50/I62*100)</f>
        <v/>
      </c>
    </row>
    <row r="51" spans="1:10" ht="36.75" customHeight="1" x14ac:dyDescent="0.2">
      <c r="A51" s="179"/>
      <c r="B51" s="184" t="s">
        <v>71</v>
      </c>
      <c r="C51" s="185" t="s">
        <v>72</v>
      </c>
      <c r="D51" s="186"/>
      <c r="E51" s="186"/>
      <c r="F51" s="192" t="s">
        <v>25</v>
      </c>
      <c r="G51" s="193"/>
      <c r="H51" s="193"/>
      <c r="I51" s="193">
        <f>'PS02 004 Pol'!G55</f>
        <v>0</v>
      </c>
      <c r="J51" s="190" t="str">
        <f>IF(I62=0,"",I51/I62*100)</f>
        <v/>
      </c>
    </row>
    <row r="52" spans="1:10" ht="36.75" customHeight="1" x14ac:dyDescent="0.2">
      <c r="A52" s="179"/>
      <c r="B52" s="184" t="s">
        <v>73</v>
      </c>
      <c r="C52" s="185" t="s">
        <v>74</v>
      </c>
      <c r="D52" s="186"/>
      <c r="E52" s="186"/>
      <c r="F52" s="192" t="s">
        <v>25</v>
      </c>
      <c r="G52" s="193"/>
      <c r="H52" s="193"/>
      <c r="I52" s="193">
        <f>'PS02 004 Pol'!G74</f>
        <v>0</v>
      </c>
      <c r="J52" s="190" t="str">
        <f>IF(I62=0,"",I52/I62*100)</f>
        <v/>
      </c>
    </row>
    <row r="53" spans="1:10" ht="36.75" customHeight="1" x14ac:dyDescent="0.2">
      <c r="A53" s="179"/>
      <c r="B53" s="184" t="s">
        <v>75</v>
      </c>
      <c r="C53" s="185" t="s">
        <v>76</v>
      </c>
      <c r="D53" s="186"/>
      <c r="E53" s="186"/>
      <c r="F53" s="192" t="s">
        <v>25</v>
      </c>
      <c r="G53" s="193"/>
      <c r="H53" s="193"/>
      <c r="I53" s="193">
        <f>'PS02 004 Pol'!G81</f>
        <v>0</v>
      </c>
      <c r="J53" s="190" t="str">
        <f>IF(I62=0,"",I53/I62*100)</f>
        <v/>
      </c>
    </row>
    <row r="54" spans="1:10" ht="36.75" customHeight="1" x14ac:dyDescent="0.2">
      <c r="A54" s="179"/>
      <c r="B54" s="184" t="s">
        <v>77</v>
      </c>
      <c r="C54" s="185" t="s">
        <v>78</v>
      </c>
      <c r="D54" s="186"/>
      <c r="E54" s="186"/>
      <c r="F54" s="192" t="s">
        <v>25</v>
      </c>
      <c r="G54" s="193"/>
      <c r="H54" s="193"/>
      <c r="I54" s="193">
        <f>'PS02 004 Pol'!G91</f>
        <v>0</v>
      </c>
      <c r="J54" s="190" t="str">
        <f>IF(I62=0,"",I54/I62*100)</f>
        <v/>
      </c>
    </row>
    <row r="55" spans="1:10" ht="36.75" customHeight="1" x14ac:dyDescent="0.2">
      <c r="A55" s="179"/>
      <c r="B55" s="184" t="s">
        <v>79</v>
      </c>
      <c r="C55" s="185" t="s">
        <v>80</v>
      </c>
      <c r="D55" s="186"/>
      <c r="E55" s="186"/>
      <c r="F55" s="192" t="s">
        <v>25</v>
      </c>
      <c r="G55" s="193"/>
      <c r="H55" s="193"/>
      <c r="I55" s="193">
        <f>'PS02 004 Pol'!G98</f>
        <v>0</v>
      </c>
      <c r="J55" s="190" t="str">
        <f>IF(I62=0,"",I55/I62*100)</f>
        <v/>
      </c>
    </row>
    <row r="56" spans="1:10" ht="36.75" customHeight="1" x14ac:dyDescent="0.2">
      <c r="A56" s="179"/>
      <c r="B56" s="184" t="s">
        <v>81</v>
      </c>
      <c r="C56" s="185" t="s">
        <v>82</v>
      </c>
      <c r="D56" s="186"/>
      <c r="E56" s="186"/>
      <c r="F56" s="192" t="s">
        <v>25</v>
      </c>
      <c r="G56" s="193"/>
      <c r="H56" s="193"/>
      <c r="I56" s="193">
        <f>'PS02 004 Pol'!G153</f>
        <v>0</v>
      </c>
      <c r="J56" s="190" t="str">
        <f>IF(I62=0,"",I56/I62*100)</f>
        <v/>
      </c>
    </row>
    <row r="57" spans="1:10" ht="36.75" customHeight="1" x14ac:dyDescent="0.2">
      <c r="A57" s="179"/>
      <c r="B57" s="184" t="s">
        <v>83</v>
      </c>
      <c r="C57" s="185" t="s">
        <v>84</v>
      </c>
      <c r="D57" s="186"/>
      <c r="E57" s="186"/>
      <c r="F57" s="192" t="s">
        <v>25</v>
      </c>
      <c r="G57" s="193"/>
      <c r="H57" s="193"/>
      <c r="I57" s="193">
        <f>'PS02 004 Pol'!G225</f>
        <v>0</v>
      </c>
      <c r="J57" s="190" t="str">
        <f>IF(I62=0,"",I57/I62*100)</f>
        <v/>
      </c>
    </row>
    <row r="58" spans="1:10" ht="36.75" customHeight="1" x14ac:dyDescent="0.2">
      <c r="A58" s="179"/>
      <c r="B58" s="184" t="s">
        <v>85</v>
      </c>
      <c r="C58" s="185" t="s">
        <v>86</v>
      </c>
      <c r="D58" s="186"/>
      <c r="E58" s="186"/>
      <c r="F58" s="192" t="s">
        <v>25</v>
      </c>
      <c r="G58" s="193"/>
      <c r="H58" s="193"/>
      <c r="I58" s="193">
        <f>'PS02 004 Pol'!G230</f>
        <v>0</v>
      </c>
      <c r="J58" s="190" t="str">
        <f>IF(I62=0,"",I58/I62*100)</f>
        <v/>
      </c>
    </row>
    <row r="59" spans="1:10" ht="36.75" customHeight="1" x14ac:dyDescent="0.2">
      <c r="A59" s="179"/>
      <c r="B59" s="184" t="s">
        <v>87</v>
      </c>
      <c r="C59" s="185" t="s">
        <v>88</v>
      </c>
      <c r="D59" s="186"/>
      <c r="E59" s="186"/>
      <c r="F59" s="192" t="s">
        <v>25</v>
      </c>
      <c r="G59" s="193"/>
      <c r="H59" s="193"/>
      <c r="I59" s="193">
        <f>'PS02 004 Pol'!G233</f>
        <v>0</v>
      </c>
      <c r="J59" s="190" t="str">
        <f>IF(I62=0,"",I59/I62*100)</f>
        <v/>
      </c>
    </row>
    <row r="60" spans="1:10" ht="36.75" customHeight="1" x14ac:dyDescent="0.2">
      <c r="A60" s="179"/>
      <c r="B60" s="184" t="s">
        <v>89</v>
      </c>
      <c r="C60" s="185" t="s">
        <v>90</v>
      </c>
      <c r="D60" s="186"/>
      <c r="E60" s="186"/>
      <c r="F60" s="192" t="s">
        <v>91</v>
      </c>
      <c r="G60" s="193"/>
      <c r="H60" s="193"/>
      <c r="I60" s="193">
        <f>'PS02 004 Pol'!G236</f>
        <v>0</v>
      </c>
      <c r="J60" s="190" t="str">
        <f>IF(I62=0,"",I60/I62*100)</f>
        <v/>
      </c>
    </row>
    <row r="61" spans="1:10" ht="36.75" customHeight="1" x14ac:dyDescent="0.2">
      <c r="A61" s="179"/>
      <c r="B61" s="184" t="s">
        <v>92</v>
      </c>
      <c r="C61" s="185" t="s">
        <v>28</v>
      </c>
      <c r="D61" s="186"/>
      <c r="E61" s="186"/>
      <c r="F61" s="192" t="s">
        <v>92</v>
      </c>
      <c r="G61" s="193"/>
      <c r="H61" s="193"/>
      <c r="I61" s="193">
        <f>'PS02 004 Pol'!G244</f>
        <v>0</v>
      </c>
      <c r="J61" s="190" t="str">
        <f>IF(I62=0,"",I61/I62*100)</f>
        <v/>
      </c>
    </row>
    <row r="62" spans="1:10" ht="25.5" customHeight="1" x14ac:dyDescent="0.2">
      <c r="A62" s="180"/>
      <c r="B62" s="187" t="s">
        <v>1</v>
      </c>
      <c r="C62" s="188"/>
      <c r="D62" s="189"/>
      <c r="E62" s="189"/>
      <c r="F62" s="194"/>
      <c r="G62" s="195"/>
      <c r="H62" s="195"/>
      <c r="I62" s="195">
        <f>SUM(I50:I61)</f>
        <v>0</v>
      </c>
      <c r="J62" s="191">
        <f>SUM(J50:J61)</f>
        <v>0</v>
      </c>
    </row>
    <row r="63" spans="1:10" x14ac:dyDescent="0.2">
      <c r="F63" s="135"/>
      <c r="G63" s="135"/>
      <c r="H63" s="135"/>
      <c r="I63" s="135"/>
      <c r="J63" s="136"/>
    </row>
    <row r="64" spans="1:10" x14ac:dyDescent="0.2">
      <c r="F64" s="135"/>
      <c r="G64" s="135"/>
      <c r="H64" s="135"/>
      <c r="I64" s="135"/>
      <c r="J64" s="136"/>
    </row>
    <row r="65" spans="6:10" x14ac:dyDescent="0.2">
      <c r="F65" s="135"/>
      <c r="G65" s="135"/>
      <c r="H65" s="135"/>
      <c r="I65" s="135"/>
      <c r="J65" s="136"/>
    </row>
  </sheetData>
  <sheetProtection password="866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0:E60"/>
    <mergeCell ref="C61:E61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password="866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94</v>
      </c>
      <c r="B1" s="197"/>
      <c r="C1" s="197"/>
      <c r="D1" s="197"/>
      <c r="E1" s="197"/>
      <c r="F1" s="197"/>
      <c r="G1" s="197"/>
      <c r="AG1" t="s">
        <v>95</v>
      </c>
    </row>
    <row r="2" spans="1:60" ht="24.95" customHeight="1" x14ac:dyDescent="0.2">
      <c r="A2" s="198" t="s">
        <v>7</v>
      </c>
      <c r="B2" s="48" t="s">
        <v>49</v>
      </c>
      <c r="C2" s="201" t="s">
        <v>50</v>
      </c>
      <c r="D2" s="199"/>
      <c r="E2" s="199"/>
      <c r="F2" s="199"/>
      <c r="G2" s="200"/>
      <c r="AG2" t="s">
        <v>96</v>
      </c>
    </row>
    <row r="3" spans="1:60" ht="24.95" customHeight="1" x14ac:dyDescent="0.2">
      <c r="A3" s="198" t="s">
        <v>8</v>
      </c>
      <c r="B3" s="48" t="s">
        <v>45</v>
      </c>
      <c r="C3" s="201" t="s">
        <v>46</v>
      </c>
      <c r="D3" s="199"/>
      <c r="E3" s="199"/>
      <c r="F3" s="199"/>
      <c r="G3" s="200"/>
      <c r="AC3" s="177" t="s">
        <v>97</v>
      </c>
      <c r="AG3" t="s">
        <v>98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99</v>
      </c>
    </row>
    <row r="5" spans="1:60" x14ac:dyDescent="0.2">
      <c r="D5" s="10"/>
    </row>
    <row r="6" spans="1:60" ht="38.25" x14ac:dyDescent="0.2">
      <c r="A6" s="208" t="s">
        <v>100</v>
      </c>
      <c r="B6" s="210" t="s">
        <v>101</v>
      </c>
      <c r="C6" s="210" t="s">
        <v>102</v>
      </c>
      <c r="D6" s="209" t="s">
        <v>103</v>
      </c>
      <c r="E6" s="208" t="s">
        <v>104</v>
      </c>
      <c r="F6" s="207" t="s">
        <v>105</v>
      </c>
      <c r="G6" s="208" t="s">
        <v>29</v>
      </c>
      <c r="H6" s="211" t="s">
        <v>30</v>
      </c>
      <c r="I6" s="211" t="s">
        <v>106</v>
      </c>
      <c r="J6" s="211" t="s">
        <v>31</v>
      </c>
      <c r="K6" s="211" t="s">
        <v>107</v>
      </c>
      <c r="L6" s="211" t="s">
        <v>108</v>
      </c>
      <c r="M6" s="211" t="s">
        <v>109</v>
      </c>
      <c r="N6" s="211" t="s">
        <v>110</v>
      </c>
      <c r="O6" s="211" t="s">
        <v>111</v>
      </c>
      <c r="P6" s="211" t="s">
        <v>112</v>
      </c>
      <c r="Q6" s="211" t="s">
        <v>113</v>
      </c>
      <c r="R6" s="211" t="s">
        <v>114</v>
      </c>
      <c r="S6" s="211" t="s">
        <v>115</v>
      </c>
      <c r="T6" s="211" t="s">
        <v>116</v>
      </c>
      <c r="U6" s="211" t="s">
        <v>117</v>
      </c>
      <c r="V6" s="211" t="s">
        <v>118</v>
      </c>
      <c r="W6" s="211" t="s">
        <v>119</v>
      </c>
      <c r="X6" s="211" t="s">
        <v>120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5" t="s">
        <v>121</v>
      </c>
      <c r="B8" s="226" t="s">
        <v>69</v>
      </c>
      <c r="C8" s="249" t="s">
        <v>70</v>
      </c>
      <c r="D8" s="227"/>
      <c r="E8" s="228"/>
      <c r="F8" s="229"/>
      <c r="G8" s="229">
        <f>SUMIF(AG9:AG54,"&lt;&gt;NOR",G9:G54)</f>
        <v>0</v>
      </c>
      <c r="H8" s="229"/>
      <c r="I8" s="229">
        <f>SUM(I9:I54)</f>
        <v>0</v>
      </c>
      <c r="J8" s="229"/>
      <c r="K8" s="229">
        <f>SUM(K9:K54)</f>
        <v>0</v>
      </c>
      <c r="L8" s="229"/>
      <c r="M8" s="229">
        <f>SUM(M9:M54)</f>
        <v>0</v>
      </c>
      <c r="N8" s="229"/>
      <c r="O8" s="229">
        <f>SUM(O9:O54)</f>
        <v>1.27</v>
      </c>
      <c r="P8" s="229"/>
      <c r="Q8" s="229">
        <f>SUM(Q9:Q54)</f>
        <v>2.0099999999999998</v>
      </c>
      <c r="R8" s="229"/>
      <c r="S8" s="229"/>
      <c r="T8" s="230"/>
      <c r="U8" s="224"/>
      <c r="V8" s="224">
        <f>SUM(V9:V54)</f>
        <v>477.32</v>
      </c>
      <c r="W8" s="224"/>
      <c r="X8" s="224"/>
      <c r="AG8" t="s">
        <v>122</v>
      </c>
    </row>
    <row r="9" spans="1:60" ht="22.5" outlineLevel="1" x14ac:dyDescent="0.2">
      <c r="A9" s="231">
        <v>1</v>
      </c>
      <c r="B9" s="232" t="s">
        <v>123</v>
      </c>
      <c r="C9" s="250" t="s">
        <v>124</v>
      </c>
      <c r="D9" s="233" t="s">
        <v>125</v>
      </c>
      <c r="E9" s="234">
        <v>956.68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2.0999999999999999E-3</v>
      </c>
      <c r="Q9" s="236">
        <f>ROUND(E9*P9,2)</f>
        <v>2.0099999999999998</v>
      </c>
      <c r="R9" s="236" t="s">
        <v>126</v>
      </c>
      <c r="S9" s="236" t="s">
        <v>127</v>
      </c>
      <c r="T9" s="237" t="s">
        <v>127</v>
      </c>
      <c r="U9" s="221">
        <v>0.2</v>
      </c>
      <c r="V9" s="221">
        <f>ROUND(E9*U9,2)</f>
        <v>191.34</v>
      </c>
      <c r="W9" s="221"/>
      <c r="X9" s="221" t="s">
        <v>128</v>
      </c>
      <c r="Y9" s="212"/>
      <c r="Z9" s="212"/>
      <c r="AA9" s="212"/>
      <c r="AB9" s="212"/>
      <c r="AC9" s="212"/>
      <c r="AD9" s="212"/>
      <c r="AE9" s="212"/>
      <c r="AF9" s="212"/>
      <c r="AG9" s="212" t="s">
        <v>129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51" t="s">
        <v>130</v>
      </c>
      <c r="D10" s="222"/>
      <c r="E10" s="223">
        <v>795</v>
      </c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131</v>
      </c>
      <c r="AH10" s="212">
        <v>5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51" t="s">
        <v>132</v>
      </c>
      <c r="D11" s="222"/>
      <c r="E11" s="223">
        <v>161.68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131</v>
      </c>
      <c r="AH11" s="212">
        <v>5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31">
        <v>2</v>
      </c>
      <c r="B12" s="232" t="s">
        <v>133</v>
      </c>
      <c r="C12" s="250" t="s">
        <v>134</v>
      </c>
      <c r="D12" s="233" t="s">
        <v>135</v>
      </c>
      <c r="E12" s="234">
        <v>1056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6">
        <v>0</v>
      </c>
      <c r="O12" s="236">
        <f>ROUND(E12*N12,2)</f>
        <v>0</v>
      </c>
      <c r="P12" s="236">
        <v>0</v>
      </c>
      <c r="Q12" s="236">
        <f>ROUND(E12*P12,2)</f>
        <v>0</v>
      </c>
      <c r="R12" s="236" t="s">
        <v>136</v>
      </c>
      <c r="S12" s="236" t="s">
        <v>127</v>
      </c>
      <c r="T12" s="237" t="s">
        <v>127</v>
      </c>
      <c r="U12" s="221">
        <v>0.107</v>
      </c>
      <c r="V12" s="221">
        <f>ROUND(E12*U12,2)</f>
        <v>112.99</v>
      </c>
      <c r="W12" s="221"/>
      <c r="X12" s="221" t="s">
        <v>128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129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9"/>
      <c r="B13" s="220"/>
      <c r="C13" s="251" t="s">
        <v>137</v>
      </c>
      <c r="D13" s="222"/>
      <c r="E13" s="223">
        <v>170</v>
      </c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131</v>
      </c>
      <c r="AH13" s="212">
        <v>5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51" t="s">
        <v>138</v>
      </c>
      <c r="D14" s="222"/>
      <c r="E14" s="223">
        <v>93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2"/>
      <c r="Z14" s="212"/>
      <c r="AA14" s="212"/>
      <c r="AB14" s="212"/>
      <c r="AC14" s="212"/>
      <c r="AD14" s="212"/>
      <c r="AE14" s="212"/>
      <c r="AF14" s="212"/>
      <c r="AG14" s="212" t="s">
        <v>131</v>
      </c>
      <c r="AH14" s="212">
        <v>5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9"/>
      <c r="B15" s="220"/>
      <c r="C15" s="251" t="s">
        <v>139</v>
      </c>
      <c r="D15" s="222"/>
      <c r="E15" s="223">
        <v>377</v>
      </c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12"/>
      <c r="Z15" s="212"/>
      <c r="AA15" s="212"/>
      <c r="AB15" s="212"/>
      <c r="AC15" s="212"/>
      <c r="AD15" s="212"/>
      <c r="AE15" s="212"/>
      <c r="AF15" s="212"/>
      <c r="AG15" s="212" t="s">
        <v>131</v>
      </c>
      <c r="AH15" s="212">
        <v>5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51" t="s">
        <v>140</v>
      </c>
      <c r="D16" s="222"/>
      <c r="E16" s="223">
        <v>416</v>
      </c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131</v>
      </c>
      <c r="AH16" s="212">
        <v>5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31">
        <v>3</v>
      </c>
      <c r="B17" s="232" t="s">
        <v>141</v>
      </c>
      <c r="C17" s="250" t="s">
        <v>142</v>
      </c>
      <c r="D17" s="233" t="s">
        <v>135</v>
      </c>
      <c r="E17" s="234">
        <v>927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21</v>
      </c>
      <c r="M17" s="236">
        <f>G17*(1+L17/100)</f>
        <v>0</v>
      </c>
      <c r="N17" s="236">
        <v>0</v>
      </c>
      <c r="O17" s="236">
        <f>ROUND(E17*N17,2)</f>
        <v>0</v>
      </c>
      <c r="P17" s="236">
        <v>0</v>
      </c>
      <c r="Q17" s="236">
        <f>ROUND(E17*P17,2)</f>
        <v>0</v>
      </c>
      <c r="R17" s="236" t="s">
        <v>136</v>
      </c>
      <c r="S17" s="236" t="s">
        <v>127</v>
      </c>
      <c r="T17" s="237" t="s">
        <v>127</v>
      </c>
      <c r="U17" s="221">
        <v>0.13900000000000001</v>
      </c>
      <c r="V17" s="221">
        <f>ROUND(E17*U17,2)</f>
        <v>128.85</v>
      </c>
      <c r="W17" s="221"/>
      <c r="X17" s="221" t="s">
        <v>128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129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9"/>
      <c r="B18" s="220"/>
      <c r="C18" s="251" t="s">
        <v>143</v>
      </c>
      <c r="D18" s="222"/>
      <c r="E18" s="223">
        <v>405</v>
      </c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2"/>
      <c r="Z18" s="212"/>
      <c r="AA18" s="212"/>
      <c r="AB18" s="212"/>
      <c r="AC18" s="212"/>
      <c r="AD18" s="212"/>
      <c r="AE18" s="212"/>
      <c r="AF18" s="212"/>
      <c r="AG18" s="212" t="s">
        <v>131</v>
      </c>
      <c r="AH18" s="212">
        <v>5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51" t="s">
        <v>144</v>
      </c>
      <c r="D19" s="222"/>
      <c r="E19" s="223">
        <v>522</v>
      </c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131</v>
      </c>
      <c r="AH19" s="212">
        <v>5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2.5" outlineLevel="1" x14ac:dyDescent="0.2">
      <c r="A20" s="231">
        <v>4</v>
      </c>
      <c r="B20" s="232" t="s">
        <v>145</v>
      </c>
      <c r="C20" s="250" t="s">
        <v>146</v>
      </c>
      <c r="D20" s="233" t="s">
        <v>135</v>
      </c>
      <c r="E20" s="234">
        <v>223</v>
      </c>
      <c r="F20" s="235"/>
      <c r="G20" s="236">
        <f>ROUND(E20*F20,2)</f>
        <v>0</v>
      </c>
      <c r="H20" s="235"/>
      <c r="I20" s="236">
        <f>ROUND(E20*H20,2)</f>
        <v>0</v>
      </c>
      <c r="J20" s="235"/>
      <c r="K20" s="236">
        <f>ROUND(E20*J20,2)</f>
        <v>0</v>
      </c>
      <c r="L20" s="236">
        <v>21</v>
      </c>
      <c r="M20" s="236">
        <f>G20*(1+L20/100)</f>
        <v>0</v>
      </c>
      <c r="N20" s="236">
        <v>0</v>
      </c>
      <c r="O20" s="236">
        <f>ROUND(E20*N20,2)</f>
        <v>0</v>
      </c>
      <c r="P20" s="236">
        <v>0</v>
      </c>
      <c r="Q20" s="236">
        <f>ROUND(E20*P20,2)</f>
        <v>0</v>
      </c>
      <c r="R20" s="236" t="s">
        <v>136</v>
      </c>
      <c r="S20" s="236" t="s">
        <v>127</v>
      </c>
      <c r="T20" s="237" t="s">
        <v>127</v>
      </c>
      <c r="U20" s="221">
        <v>0.188</v>
      </c>
      <c r="V20" s="221">
        <f>ROUND(E20*U20,2)</f>
        <v>41.92</v>
      </c>
      <c r="W20" s="221"/>
      <c r="X20" s="221" t="s">
        <v>128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129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9"/>
      <c r="B21" s="220"/>
      <c r="C21" s="251" t="s">
        <v>147</v>
      </c>
      <c r="D21" s="222"/>
      <c r="E21" s="223">
        <v>223</v>
      </c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12"/>
      <c r="Z21" s="212"/>
      <c r="AA21" s="212"/>
      <c r="AB21" s="212"/>
      <c r="AC21" s="212"/>
      <c r="AD21" s="212"/>
      <c r="AE21" s="212"/>
      <c r="AF21" s="212"/>
      <c r="AG21" s="212" t="s">
        <v>131</v>
      </c>
      <c r="AH21" s="212">
        <v>5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31">
        <v>5</v>
      </c>
      <c r="B22" s="232" t="s">
        <v>148</v>
      </c>
      <c r="C22" s="250" t="s">
        <v>149</v>
      </c>
      <c r="D22" s="233" t="s">
        <v>150</v>
      </c>
      <c r="E22" s="234">
        <v>2.0090300000000001</v>
      </c>
      <c r="F22" s="235"/>
      <c r="G22" s="236">
        <f>ROUND(E22*F22,2)</f>
        <v>0</v>
      </c>
      <c r="H22" s="235"/>
      <c r="I22" s="236">
        <f>ROUND(E22*H22,2)</f>
        <v>0</v>
      </c>
      <c r="J22" s="235"/>
      <c r="K22" s="236">
        <f>ROUND(E22*J22,2)</f>
        <v>0</v>
      </c>
      <c r="L22" s="236">
        <v>21</v>
      </c>
      <c r="M22" s="236">
        <f>G22*(1+L22/100)</f>
        <v>0</v>
      </c>
      <c r="N22" s="236">
        <v>0</v>
      </c>
      <c r="O22" s="236">
        <f>ROUND(E22*N22,2)</f>
        <v>0</v>
      </c>
      <c r="P22" s="236">
        <v>0</v>
      </c>
      <c r="Q22" s="236">
        <f>ROUND(E22*P22,2)</f>
        <v>0</v>
      </c>
      <c r="R22" s="236"/>
      <c r="S22" s="236" t="s">
        <v>151</v>
      </c>
      <c r="T22" s="237" t="s">
        <v>152</v>
      </c>
      <c r="U22" s="221">
        <v>0</v>
      </c>
      <c r="V22" s="221">
        <f>ROUND(E22*U22,2)</f>
        <v>0</v>
      </c>
      <c r="W22" s="221"/>
      <c r="X22" s="221" t="s">
        <v>128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129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51" t="s">
        <v>153</v>
      </c>
      <c r="D23" s="222"/>
      <c r="E23" s="223">
        <v>2.0090300000000001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2"/>
      <c r="Z23" s="212"/>
      <c r="AA23" s="212"/>
      <c r="AB23" s="212"/>
      <c r="AC23" s="212"/>
      <c r="AD23" s="212"/>
      <c r="AE23" s="212"/>
      <c r="AF23" s="212"/>
      <c r="AG23" s="212" t="s">
        <v>131</v>
      </c>
      <c r="AH23" s="212">
        <v>7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31">
        <v>6</v>
      </c>
      <c r="B24" s="232" t="s">
        <v>154</v>
      </c>
      <c r="C24" s="250" t="s">
        <v>155</v>
      </c>
      <c r="D24" s="233" t="s">
        <v>156</v>
      </c>
      <c r="E24" s="234">
        <v>44.12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6">
        <v>1E-4</v>
      </c>
      <c r="O24" s="236">
        <f>ROUND(E24*N24,2)</f>
        <v>0</v>
      </c>
      <c r="P24" s="236">
        <v>0</v>
      </c>
      <c r="Q24" s="236">
        <f>ROUND(E24*P24,2)</f>
        <v>0</v>
      </c>
      <c r="R24" s="236" t="s">
        <v>157</v>
      </c>
      <c r="S24" s="236" t="s">
        <v>127</v>
      </c>
      <c r="T24" s="237" t="s">
        <v>127</v>
      </c>
      <c r="U24" s="221">
        <v>0</v>
      </c>
      <c r="V24" s="221">
        <f>ROUND(E24*U24,2)</f>
        <v>0</v>
      </c>
      <c r="W24" s="221"/>
      <c r="X24" s="221" t="s">
        <v>158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159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/>
      <c r="B25" s="220"/>
      <c r="C25" s="251" t="s">
        <v>160</v>
      </c>
      <c r="D25" s="222"/>
      <c r="E25" s="223">
        <v>3.4</v>
      </c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12"/>
      <c r="Z25" s="212"/>
      <c r="AA25" s="212"/>
      <c r="AB25" s="212"/>
      <c r="AC25" s="212"/>
      <c r="AD25" s="212"/>
      <c r="AE25" s="212"/>
      <c r="AF25" s="212"/>
      <c r="AG25" s="212" t="s">
        <v>131</v>
      </c>
      <c r="AH25" s="212">
        <v>5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51" t="s">
        <v>161</v>
      </c>
      <c r="D26" s="222"/>
      <c r="E26" s="223">
        <v>1.86</v>
      </c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2"/>
      <c r="Z26" s="212"/>
      <c r="AA26" s="212"/>
      <c r="AB26" s="212"/>
      <c r="AC26" s="212"/>
      <c r="AD26" s="212"/>
      <c r="AE26" s="212"/>
      <c r="AF26" s="212"/>
      <c r="AG26" s="212" t="s">
        <v>131</v>
      </c>
      <c r="AH26" s="212">
        <v>5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9"/>
      <c r="B27" s="220"/>
      <c r="C27" s="251" t="s">
        <v>162</v>
      </c>
      <c r="D27" s="222"/>
      <c r="E27" s="223">
        <v>7.54</v>
      </c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2"/>
      <c r="Z27" s="212"/>
      <c r="AA27" s="212"/>
      <c r="AB27" s="212"/>
      <c r="AC27" s="212"/>
      <c r="AD27" s="212"/>
      <c r="AE27" s="212"/>
      <c r="AF27" s="212"/>
      <c r="AG27" s="212" t="s">
        <v>131</v>
      </c>
      <c r="AH27" s="212">
        <v>5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51" t="s">
        <v>163</v>
      </c>
      <c r="D28" s="222"/>
      <c r="E28" s="223">
        <v>8.1</v>
      </c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131</v>
      </c>
      <c r="AH28" s="212">
        <v>5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51" t="s">
        <v>164</v>
      </c>
      <c r="D29" s="222"/>
      <c r="E29" s="223">
        <v>8.32</v>
      </c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2"/>
      <c r="Z29" s="212"/>
      <c r="AA29" s="212"/>
      <c r="AB29" s="212"/>
      <c r="AC29" s="212"/>
      <c r="AD29" s="212"/>
      <c r="AE29" s="212"/>
      <c r="AF29" s="212"/>
      <c r="AG29" s="212" t="s">
        <v>131</v>
      </c>
      <c r="AH29" s="212">
        <v>5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51" t="s">
        <v>165</v>
      </c>
      <c r="D30" s="222"/>
      <c r="E30" s="223">
        <v>4.46</v>
      </c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131</v>
      </c>
      <c r="AH30" s="212">
        <v>5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9"/>
      <c r="B31" s="220"/>
      <c r="C31" s="251" t="s">
        <v>166</v>
      </c>
      <c r="D31" s="222"/>
      <c r="E31" s="223">
        <v>10.44</v>
      </c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12"/>
      <c r="Z31" s="212"/>
      <c r="AA31" s="212"/>
      <c r="AB31" s="212"/>
      <c r="AC31" s="212"/>
      <c r="AD31" s="212"/>
      <c r="AE31" s="212"/>
      <c r="AF31" s="212"/>
      <c r="AG31" s="212" t="s">
        <v>131</v>
      </c>
      <c r="AH31" s="212">
        <v>5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33.75" outlineLevel="1" x14ac:dyDescent="0.2">
      <c r="A32" s="231">
        <v>7</v>
      </c>
      <c r="B32" s="232" t="s">
        <v>167</v>
      </c>
      <c r="C32" s="250" t="s">
        <v>168</v>
      </c>
      <c r="D32" s="233" t="s">
        <v>135</v>
      </c>
      <c r="E32" s="234">
        <v>170</v>
      </c>
      <c r="F32" s="235"/>
      <c r="G32" s="236">
        <f>ROUND(E32*F32,2)</f>
        <v>0</v>
      </c>
      <c r="H32" s="235"/>
      <c r="I32" s="236">
        <f>ROUND(E32*H32,2)</f>
        <v>0</v>
      </c>
      <c r="J32" s="235"/>
      <c r="K32" s="236">
        <f>ROUND(E32*J32,2)</f>
        <v>0</v>
      </c>
      <c r="L32" s="236">
        <v>21</v>
      </c>
      <c r="M32" s="236">
        <f>G32*(1+L32/100)</f>
        <v>0</v>
      </c>
      <c r="N32" s="236">
        <v>2.5000000000000001E-4</v>
      </c>
      <c r="O32" s="236">
        <f>ROUND(E32*N32,2)</f>
        <v>0.04</v>
      </c>
      <c r="P32" s="236">
        <v>0</v>
      </c>
      <c r="Q32" s="236">
        <f>ROUND(E32*P32,2)</f>
        <v>0</v>
      </c>
      <c r="R32" s="236" t="s">
        <v>157</v>
      </c>
      <c r="S32" s="236" t="s">
        <v>127</v>
      </c>
      <c r="T32" s="237" t="s">
        <v>127</v>
      </c>
      <c r="U32" s="221">
        <v>0</v>
      </c>
      <c r="V32" s="221">
        <f>ROUND(E32*U32,2)</f>
        <v>0</v>
      </c>
      <c r="W32" s="221"/>
      <c r="X32" s="221" t="s">
        <v>158</v>
      </c>
      <c r="Y32" s="212"/>
      <c r="Z32" s="212"/>
      <c r="AA32" s="212"/>
      <c r="AB32" s="212"/>
      <c r="AC32" s="212"/>
      <c r="AD32" s="212"/>
      <c r="AE32" s="212"/>
      <c r="AF32" s="212"/>
      <c r="AG32" s="212" t="s">
        <v>159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9"/>
      <c r="B33" s="220"/>
      <c r="C33" s="251" t="s">
        <v>169</v>
      </c>
      <c r="D33" s="222"/>
      <c r="E33" s="223">
        <v>169.4</v>
      </c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2"/>
      <c r="Z33" s="212"/>
      <c r="AA33" s="212"/>
      <c r="AB33" s="212"/>
      <c r="AC33" s="212"/>
      <c r="AD33" s="212"/>
      <c r="AE33" s="212"/>
      <c r="AF33" s="212"/>
      <c r="AG33" s="212" t="s">
        <v>131</v>
      </c>
      <c r="AH33" s="212">
        <v>5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51" t="s">
        <v>170</v>
      </c>
      <c r="D34" s="222"/>
      <c r="E34" s="223">
        <v>0.6</v>
      </c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12"/>
      <c r="Z34" s="212"/>
      <c r="AA34" s="212"/>
      <c r="AB34" s="212"/>
      <c r="AC34" s="212"/>
      <c r="AD34" s="212"/>
      <c r="AE34" s="212"/>
      <c r="AF34" s="212"/>
      <c r="AG34" s="212" t="s">
        <v>131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33.75" outlineLevel="1" x14ac:dyDescent="0.2">
      <c r="A35" s="231">
        <v>8</v>
      </c>
      <c r="B35" s="232" t="s">
        <v>171</v>
      </c>
      <c r="C35" s="250" t="s">
        <v>172</v>
      </c>
      <c r="D35" s="233" t="s">
        <v>135</v>
      </c>
      <c r="E35" s="234">
        <v>93</v>
      </c>
      <c r="F35" s="235"/>
      <c r="G35" s="236">
        <f>ROUND(E35*F35,2)</f>
        <v>0</v>
      </c>
      <c r="H35" s="235"/>
      <c r="I35" s="236">
        <f>ROUND(E35*H35,2)</f>
        <v>0</v>
      </c>
      <c r="J35" s="235"/>
      <c r="K35" s="236">
        <f>ROUND(E35*J35,2)</f>
        <v>0</v>
      </c>
      <c r="L35" s="236">
        <v>21</v>
      </c>
      <c r="M35" s="236">
        <f>G35*(1+L35/100)</f>
        <v>0</v>
      </c>
      <c r="N35" s="236">
        <v>2.7E-4</v>
      </c>
      <c r="O35" s="236">
        <f>ROUND(E35*N35,2)</f>
        <v>0.03</v>
      </c>
      <c r="P35" s="236">
        <v>0</v>
      </c>
      <c r="Q35" s="236">
        <f>ROUND(E35*P35,2)</f>
        <v>0</v>
      </c>
      <c r="R35" s="236" t="s">
        <v>157</v>
      </c>
      <c r="S35" s="236" t="s">
        <v>127</v>
      </c>
      <c r="T35" s="237" t="s">
        <v>127</v>
      </c>
      <c r="U35" s="221">
        <v>0</v>
      </c>
      <c r="V35" s="221">
        <f>ROUND(E35*U35,2)</f>
        <v>0</v>
      </c>
      <c r="W35" s="221"/>
      <c r="X35" s="221" t="s">
        <v>158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159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51" t="s">
        <v>173</v>
      </c>
      <c r="D36" s="222"/>
      <c r="E36" s="223">
        <v>92.4</v>
      </c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2"/>
      <c r="Z36" s="212"/>
      <c r="AA36" s="212"/>
      <c r="AB36" s="212"/>
      <c r="AC36" s="212"/>
      <c r="AD36" s="212"/>
      <c r="AE36" s="212"/>
      <c r="AF36" s="212"/>
      <c r="AG36" s="212" t="s">
        <v>131</v>
      </c>
      <c r="AH36" s="212">
        <v>5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9"/>
      <c r="B37" s="220"/>
      <c r="C37" s="251" t="s">
        <v>170</v>
      </c>
      <c r="D37" s="222"/>
      <c r="E37" s="223">
        <v>0.6</v>
      </c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12"/>
      <c r="Z37" s="212"/>
      <c r="AA37" s="212"/>
      <c r="AB37" s="212"/>
      <c r="AC37" s="212"/>
      <c r="AD37" s="212"/>
      <c r="AE37" s="212"/>
      <c r="AF37" s="212"/>
      <c r="AG37" s="212" t="s">
        <v>131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33.75" outlineLevel="1" x14ac:dyDescent="0.2">
      <c r="A38" s="231">
        <v>9</v>
      </c>
      <c r="B38" s="232" t="s">
        <v>174</v>
      </c>
      <c r="C38" s="250" t="s">
        <v>175</v>
      </c>
      <c r="D38" s="233" t="s">
        <v>135</v>
      </c>
      <c r="E38" s="234">
        <v>377</v>
      </c>
      <c r="F38" s="235"/>
      <c r="G38" s="236">
        <f>ROUND(E38*F38,2)</f>
        <v>0</v>
      </c>
      <c r="H38" s="235"/>
      <c r="I38" s="236">
        <f>ROUND(E38*H38,2)</f>
        <v>0</v>
      </c>
      <c r="J38" s="235"/>
      <c r="K38" s="236">
        <f>ROUND(E38*J38,2)</f>
        <v>0</v>
      </c>
      <c r="L38" s="236">
        <v>21</v>
      </c>
      <c r="M38" s="236">
        <f>G38*(1+L38/100)</f>
        <v>0</v>
      </c>
      <c r="N38" s="236">
        <v>2.9E-4</v>
      </c>
      <c r="O38" s="236">
        <f>ROUND(E38*N38,2)</f>
        <v>0.11</v>
      </c>
      <c r="P38" s="236">
        <v>0</v>
      </c>
      <c r="Q38" s="236">
        <f>ROUND(E38*P38,2)</f>
        <v>0</v>
      </c>
      <c r="R38" s="236" t="s">
        <v>157</v>
      </c>
      <c r="S38" s="236" t="s">
        <v>127</v>
      </c>
      <c r="T38" s="237" t="s">
        <v>127</v>
      </c>
      <c r="U38" s="221">
        <v>0</v>
      </c>
      <c r="V38" s="221">
        <f>ROUND(E38*U38,2)</f>
        <v>0</v>
      </c>
      <c r="W38" s="221"/>
      <c r="X38" s="221" t="s">
        <v>158</v>
      </c>
      <c r="Y38" s="212"/>
      <c r="Z38" s="212"/>
      <c r="AA38" s="212"/>
      <c r="AB38" s="212"/>
      <c r="AC38" s="212"/>
      <c r="AD38" s="212"/>
      <c r="AE38" s="212"/>
      <c r="AF38" s="212"/>
      <c r="AG38" s="212" t="s">
        <v>159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9"/>
      <c r="B39" s="220"/>
      <c r="C39" s="251" t="s">
        <v>176</v>
      </c>
      <c r="D39" s="222"/>
      <c r="E39" s="223">
        <v>376.2</v>
      </c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12"/>
      <c r="Z39" s="212"/>
      <c r="AA39" s="212"/>
      <c r="AB39" s="212"/>
      <c r="AC39" s="212"/>
      <c r="AD39" s="212"/>
      <c r="AE39" s="212"/>
      <c r="AF39" s="212"/>
      <c r="AG39" s="212" t="s">
        <v>131</v>
      </c>
      <c r="AH39" s="212">
        <v>5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9"/>
      <c r="B40" s="220"/>
      <c r="C40" s="251" t="s">
        <v>177</v>
      </c>
      <c r="D40" s="222"/>
      <c r="E40" s="223">
        <v>0.8</v>
      </c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12"/>
      <c r="Z40" s="212"/>
      <c r="AA40" s="212"/>
      <c r="AB40" s="212"/>
      <c r="AC40" s="212"/>
      <c r="AD40" s="212"/>
      <c r="AE40" s="212"/>
      <c r="AF40" s="212"/>
      <c r="AG40" s="212" t="s">
        <v>131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33.75" outlineLevel="1" x14ac:dyDescent="0.2">
      <c r="A41" s="231">
        <v>10</v>
      </c>
      <c r="B41" s="232" t="s">
        <v>178</v>
      </c>
      <c r="C41" s="250" t="s">
        <v>179</v>
      </c>
      <c r="D41" s="233" t="s">
        <v>135</v>
      </c>
      <c r="E41" s="234">
        <v>405</v>
      </c>
      <c r="F41" s="235"/>
      <c r="G41" s="236">
        <f>ROUND(E41*F41,2)</f>
        <v>0</v>
      </c>
      <c r="H41" s="235"/>
      <c r="I41" s="236">
        <f>ROUND(E41*H41,2)</f>
        <v>0</v>
      </c>
      <c r="J41" s="235"/>
      <c r="K41" s="236">
        <f>ROUND(E41*J41,2)</f>
        <v>0</v>
      </c>
      <c r="L41" s="236">
        <v>21</v>
      </c>
      <c r="M41" s="236">
        <f>G41*(1+L41/100)</f>
        <v>0</v>
      </c>
      <c r="N41" s="236">
        <v>3.8999999999999999E-4</v>
      </c>
      <c r="O41" s="236">
        <f>ROUND(E41*N41,2)</f>
        <v>0.16</v>
      </c>
      <c r="P41" s="236">
        <v>0</v>
      </c>
      <c r="Q41" s="236">
        <f>ROUND(E41*P41,2)</f>
        <v>0</v>
      </c>
      <c r="R41" s="236" t="s">
        <v>157</v>
      </c>
      <c r="S41" s="236" t="s">
        <v>127</v>
      </c>
      <c r="T41" s="237" t="s">
        <v>127</v>
      </c>
      <c r="U41" s="221">
        <v>0</v>
      </c>
      <c r="V41" s="221">
        <f>ROUND(E41*U41,2)</f>
        <v>0</v>
      </c>
      <c r="W41" s="221"/>
      <c r="X41" s="221" t="s">
        <v>158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159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51" t="s">
        <v>180</v>
      </c>
      <c r="D42" s="222"/>
      <c r="E42" s="223">
        <v>404.8</v>
      </c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2"/>
      <c r="Z42" s="212"/>
      <c r="AA42" s="212"/>
      <c r="AB42" s="212"/>
      <c r="AC42" s="212"/>
      <c r="AD42" s="212"/>
      <c r="AE42" s="212"/>
      <c r="AF42" s="212"/>
      <c r="AG42" s="212" t="s">
        <v>131</v>
      </c>
      <c r="AH42" s="212">
        <v>5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9"/>
      <c r="B43" s="220"/>
      <c r="C43" s="251" t="s">
        <v>181</v>
      </c>
      <c r="D43" s="222"/>
      <c r="E43" s="223">
        <v>0.2</v>
      </c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12"/>
      <c r="Z43" s="212"/>
      <c r="AA43" s="212"/>
      <c r="AB43" s="212"/>
      <c r="AC43" s="212"/>
      <c r="AD43" s="212"/>
      <c r="AE43" s="212"/>
      <c r="AF43" s="212"/>
      <c r="AG43" s="212" t="s">
        <v>131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33.75" outlineLevel="1" x14ac:dyDescent="0.2">
      <c r="A44" s="231">
        <v>11</v>
      </c>
      <c r="B44" s="232" t="s">
        <v>182</v>
      </c>
      <c r="C44" s="250" t="s">
        <v>183</v>
      </c>
      <c r="D44" s="233" t="s">
        <v>135</v>
      </c>
      <c r="E44" s="234">
        <v>416</v>
      </c>
      <c r="F44" s="235"/>
      <c r="G44" s="236">
        <f>ROUND(E44*F44,2)</f>
        <v>0</v>
      </c>
      <c r="H44" s="235"/>
      <c r="I44" s="236">
        <f>ROUND(E44*H44,2)</f>
        <v>0</v>
      </c>
      <c r="J44" s="235"/>
      <c r="K44" s="236">
        <f>ROUND(E44*J44,2)</f>
        <v>0</v>
      </c>
      <c r="L44" s="236">
        <v>21</v>
      </c>
      <c r="M44" s="236">
        <f>G44*(1+L44/100)</f>
        <v>0</v>
      </c>
      <c r="N44" s="236">
        <v>6.0999999999999997E-4</v>
      </c>
      <c r="O44" s="236">
        <f>ROUND(E44*N44,2)</f>
        <v>0.25</v>
      </c>
      <c r="P44" s="236">
        <v>0</v>
      </c>
      <c r="Q44" s="236">
        <f>ROUND(E44*P44,2)</f>
        <v>0</v>
      </c>
      <c r="R44" s="236" t="s">
        <v>157</v>
      </c>
      <c r="S44" s="236" t="s">
        <v>127</v>
      </c>
      <c r="T44" s="237" t="s">
        <v>127</v>
      </c>
      <c r="U44" s="221">
        <v>0</v>
      </c>
      <c r="V44" s="221">
        <f>ROUND(E44*U44,2)</f>
        <v>0</v>
      </c>
      <c r="W44" s="221"/>
      <c r="X44" s="221" t="s">
        <v>158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159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9"/>
      <c r="B45" s="220"/>
      <c r="C45" s="251" t="s">
        <v>184</v>
      </c>
      <c r="D45" s="222"/>
      <c r="E45" s="223">
        <v>415.8</v>
      </c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12"/>
      <c r="Z45" s="212"/>
      <c r="AA45" s="212"/>
      <c r="AB45" s="212"/>
      <c r="AC45" s="212"/>
      <c r="AD45" s="212"/>
      <c r="AE45" s="212"/>
      <c r="AF45" s="212"/>
      <c r="AG45" s="212" t="s">
        <v>131</v>
      </c>
      <c r="AH45" s="212">
        <v>5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9"/>
      <c r="B46" s="220"/>
      <c r="C46" s="251" t="s">
        <v>181</v>
      </c>
      <c r="D46" s="222"/>
      <c r="E46" s="223">
        <v>0.2</v>
      </c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12"/>
      <c r="Z46" s="212"/>
      <c r="AA46" s="212"/>
      <c r="AB46" s="212"/>
      <c r="AC46" s="212"/>
      <c r="AD46" s="212"/>
      <c r="AE46" s="212"/>
      <c r="AF46" s="212"/>
      <c r="AG46" s="212" t="s">
        <v>131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33.75" outlineLevel="1" x14ac:dyDescent="0.2">
      <c r="A47" s="231">
        <v>12</v>
      </c>
      <c r="B47" s="232" t="s">
        <v>185</v>
      </c>
      <c r="C47" s="250" t="s">
        <v>186</v>
      </c>
      <c r="D47" s="233" t="s">
        <v>135</v>
      </c>
      <c r="E47" s="234">
        <v>223</v>
      </c>
      <c r="F47" s="235"/>
      <c r="G47" s="236">
        <f>ROUND(E47*F47,2)</f>
        <v>0</v>
      </c>
      <c r="H47" s="235"/>
      <c r="I47" s="236">
        <f>ROUND(E47*H47,2)</f>
        <v>0</v>
      </c>
      <c r="J47" s="235"/>
      <c r="K47" s="236">
        <f>ROUND(E47*J47,2)</f>
        <v>0</v>
      </c>
      <c r="L47" s="236">
        <v>21</v>
      </c>
      <c r="M47" s="236">
        <f>G47*(1+L47/100)</f>
        <v>0</v>
      </c>
      <c r="N47" s="236">
        <v>8.4999999999999995E-4</v>
      </c>
      <c r="O47" s="236">
        <f>ROUND(E47*N47,2)</f>
        <v>0.19</v>
      </c>
      <c r="P47" s="236">
        <v>0</v>
      </c>
      <c r="Q47" s="236">
        <f>ROUND(E47*P47,2)</f>
        <v>0</v>
      </c>
      <c r="R47" s="236" t="s">
        <v>157</v>
      </c>
      <c r="S47" s="236" t="s">
        <v>127</v>
      </c>
      <c r="T47" s="237" t="s">
        <v>127</v>
      </c>
      <c r="U47" s="221">
        <v>0</v>
      </c>
      <c r="V47" s="221">
        <f>ROUND(E47*U47,2)</f>
        <v>0</v>
      </c>
      <c r="W47" s="221"/>
      <c r="X47" s="221" t="s">
        <v>158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159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51" t="s">
        <v>187</v>
      </c>
      <c r="D48" s="222"/>
      <c r="E48" s="223">
        <v>222.2</v>
      </c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2"/>
      <c r="Z48" s="212"/>
      <c r="AA48" s="212"/>
      <c r="AB48" s="212"/>
      <c r="AC48" s="212"/>
      <c r="AD48" s="212"/>
      <c r="AE48" s="212"/>
      <c r="AF48" s="212"/>
      <c r="AG48" s="212" t="s">
        <v>131</v>
      </c>
      <c r="AH48" s="212">
        <v>5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9"/>
      <c r="B49" s="220"/>
      <c r="C49" s="251" t="s">
        <v>177</v>
      </c>
      <c r="D49" s="222"/>
      <c r="E49" s="223">
        <v>0.8</v>
      </c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12"/>
      <c r="Z49" s="212"/>
      <c r="AA49" s="212"/>
      <c r="AB49" s="212"/>
      <c r="AC49" s="212"/>
      <c r="AD49" s="212"/>
      <c r="AE49" s="212"/>
      <c r="AF49" s="212"/>
      <c r="AG49" s="212" t="s">
        <v>131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33.75" outlineLevel="1" x14ac:dyDescent="0.2">
      <c r="A50" s="231">
        <v>13</v>
      </c>
      <c r="B50" s="232" t="s">
        <v>188</v>
      </c>
      <c r="C50" s="250" t="s">
        <v>189</v>
      </c>
      <c r="D50" s="233" t="s">
        <v>135</v>
      </c>
      <c r="E50" s="234">
        <v>522</v>
      </c>
      <c r="F50" s="235"/>
      <c r="G50" s="236">
        <f>ROUND(E50*F50,2)</f>
        <v>0</v>
      </c>
      <c r="H50" s="235"/>
      <c r="I50" s="236">
        <f>ROUND(E50*H50,2)</f>
        <v>0</v>
      </c>
      <c r="J50" s="235"/>
      <c r="K50" s="236">
        <f>ROUND(E50*J50,2)</f>
        <v>0</v>
      </c>
      <c r="L50" s="236">
        <v>21</v>
      </c>
      <c r="M50" s="236">
        <f>G50*(1+L50/100)</f>
        <v>0</v>
      </c>
      <c r="N50" s="236">
        <v>9.3999999999999997E-4</v>
      </c>
      <c r="O50" s="236">
        <f>ROUND(E50*N50,2)</f>
        <v>0.49</v>
      </c>
      <c r="P50" s="236">
        <v>0</v>
      </c>
      <c r="Q50" s="236">
        <f>ROUND(E50*P50,2)</f>
        <v>0</v>
      </c>
      <c r="R50" s="236" t="s">
        <v>157</v>
      </c>
      <c r="S50" s="236" t="s">
        <v>127</v>
      </c>
      <c r="T50" s="237" t="s">
        <v>127</v>
      </c>
      <c r="U50" s="221">
        <v>0</v>
      </c>
      <c r="V50" s="221">
        <f>ROUND(E50*U50,2)</f>
        <v>0</v>
      </c>
      <c r="W50" s="221"/>
      <c r="X50" s="221" t="s">
        <v>158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159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9"/>
      <c r="B51" s="220"/>
      <c r="C51" s="251" t="s">
        <v>190</v>
      </c>
      <c r="D51" s="222"/>
      <c r="E51" s="223">
        <v>521.4</v>
      </c>
      <c r="F51" s="221"/>
      <c r="G51" s="221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12"/>
      <c r="Z51" s="212"/>
      <c r="AA51" s="212"/>
      <c r="AB51" s="212"/>
      <c r="AC51" s="212"/>
      <c r="AD51" s="212"/>
      <c r="AE51" s="212"/>
      <c r="AF51" s="212"/>
      <c r="AG51" s="212" t="s">
        <v>131</v>
      </c>
      <c r="AH51" s="212">
        <v>5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9"/>
      <c r="B52" s="220"/>
      <c r="C52" s="251" t="s">
        <v>170</v>
      </c>
      <c r="D52" s="222"/>
      <c r="E52" s="223">
        <v>0.6</v>
      </c>
      <c r="F52" s="221"/>
      <c r="G52" s="221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12"/>
      <c r="Z52" s="212"/>
      <c r="AA52" s="212"/>
      <c r="AB52" s="212"/>
      <c r="AC52" s="212"/>
      <c r="AD52" s="212"/>
      <c r="AE52" s="212"/>
      <c r="AF52" s="212"/>
      <c r="AG52" s="212" t="s">
        <v>131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31">
        <v>14</v>
      </c>
      <c r="B53" s="232" t="s">
        <v>191</v>
      </c>
      <c r="C53" s="250" t="s">
        <v>192</v>
      </c>
      <c r="D53" s="233" t="s">
        <v>150</v>
      </c>
      <c r="E53" s="234">
        <v>1.27329</v>
      </c>
      <c r="F53" s="235"/>
      <c r="G53" s="236">
        <f>ROUND(E53*F53,2)</f>
        <v>0</v>
      </c>
      <c r="H53" s="235"/>
      <c r="I53" s="236">
        <f>ROUND(E53*H53,2)</f>
        <v>0</v>
      </c>
      <c r="J53" s="235"/>
      <c r="K53" s="236">
        <f>ROUND(E53*J53,2)</f>
        <v>0</v>
      </c>
      <c r="L53" s="236">
        <v>21</v>
      </c>
      <c r="M53" s="236">
        <f>G53*(1+L53/100)</f>
        <v>0</v>
      </c>
      <c r="N53" s="236">
        <v>0</v>
      </c>
      <c r="O53" s="236">
        <f>ROUND(E53*N53,2)</f>
        <v>0</v>
      </c>
      <c r="P53" s="236">
        <v>0</v>
      </c>
      <c r="Q53" s="236">
        <f>ROUND(E53*P53,2)</f>
        <v>0</v>
      </c>
      <c r="R53" s="236" t="s">
        <v>126</v>
      </c>
      <c r="S53" s="236" t="s">
        <v>127</v>
      </c>
      <c r="T53" s="237" t="s">
        <v>127</v>
      </c>
      <c r="U53" s="221">
        <v>1.74</v>
      </c>
      <c r="V53" s="221">
        <f>ROUND(E53*U53,2)</f>
        <v>2.2200000000000002</v>
      </c>
      <c r="W53" s="221"/>
      <c r="X53" s="221" t="s">
        <v>193</v>
      </c>
      <c r="Y53" s="212"/>
      <c r="Z53" s="212"/>
      <c r="AA53" s="212"/>
      <c r="AB53" s="212"/>
      <c r="AC53" s="212"/>
      <c r="AD53" s="212"/>
      <c r="AE53" s="212"/>
      <c r="AF53" s="212"/>
      <c r="AG53" s="212" t="s">
        <v>194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9"/>
      <c r="B54" s="220"/>
      <c r="C54" s="252" t="s">
        <v>195</v>
      </c>
      <c r="D54" s="238"/>
      <c r="E54" s="238"/>
      <c r="F54" s="238"/>
      <c r="G54" s="238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12"/>
      <c r="Z54" s="212"/>
      <c r="AA54" s="212"/>
      <c r="AB54" s="212"/>
      <c r="AC54" s="212"/>
      <c r="AD54" s="212"/>
      <c r="AE54" s="212"/>
      <c r="AF54" s="212"/>
      <c r="AG54" s="212" t="s">
        <v>196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x14ac:dyDescent="0.2">
      <c r="A55" s="225" t="s">
        <v>121</v>
      </c>
      <c r="B55" s="226" t="s">
        <v>71</v>
      </c>
      <c r="C55" s="249" t="s">
        <v>72</v>
      </c>
      <c r="D55" s="227"/>
      <c r="E55" s="228"/>
      <c r="F55" s="229"/>
      <c r="G55" s="229">
        <f>SUMIF(AG56:AG73,"&lt;&gt;NOR",G56:G73)</f>
        <v>0</v>
      </c>
      <c r="H55" s="229"/>
      <c r="I55" s="229">
        <f>SUM(I56:I73)</f>
        <v>0</v>
      </c>
      <c r="J55" s="229"/>
      <c r="K55" s="229">
        <f>SUM(K56:K73)</f>
        <v>0</v>
      </c>
      <c r="L55" s="229"/>
      <c r="M55" s="229">
        <f>SUM(M56:M73)</f>
        <v>0</v>
      </c>
      <c r="N55" s="229"/>
      <c r="O55" s="229">
        <f>SUM(O56:O73)</f>
        <v>0</v>
      </c>
      <c r="P55" s="229"/>
      <c r="Q55" s="229">
        <f>SUM(Q56:Q73)</f>
        <v>0</v>
      </c>
      <c r="R55" s="229"/>
      <c r="S55" s="229"/>
      <c r="T55" s="230"/>
      <c r="U55" s="224"/>
      <c r="V55" s="224">
        <f>SUM(V56:V73)</f>
        <v>1.2200000000000002</v>
      </c>
      <c r="W55" s="224"/>
      <c r="X55" s="224"/>
      <c r="AG55" t="s">
        <v>122</v>
      </c>
    </row>
    <row r="56" spans="1:60" outlineLevel="1" x14ac:dyDescent="0.2">
      <c r="A56" s="231">
        <v>15</v>
      </c>
      <c r="B56" s="232" t="s">
        <v>197</v>
      </c>
      <c r="C56" s="250" t="s">
        <v>198</v>
      </c>
      <c r="D56" s="233" t="s">
        <v>135</v>
      </c>
      <c r="E56" s="234">
        <v>1</v>
      </c>
      <c r="F56" s="235"/>
      <c r="G56" s="236">
        <f>ROUND(E56*F56,2)</f>
        <v>0</v>
      </c>
      <c r="H56" s="235"/>
      <c r="I56" s="236">
        <f>ROUND(E56*H56,2)</f>
        <v>0</v>
      </c>
      <c r="J56" s="235"/>
      <c r="K56" s="236">
        <f>ROUND(E56*J56,2)</f>
        <v>0</v>
      </c>
      <c r="L56" s="236">
        <v>21</v>
      </c>
      <c r="M56" s="236">
        <f>G56*(1+L56/100)</f>
        <v>0</v>
      </c>
      <c r="N56" s="236">
        <v>0</v>
      </c>
      <c r="O56" s="236">
        <f>ROUND(E56*N56,2)</f>
        <v>0</v>
      </c>
      <c r="P56" s="236">
        <v>2.7999999999999998E-4</v>
      </c>
      <c r="Q56" s="236">
        <f>ROUND(E56*P56,2)</f>
        <v>0</v>
      </c>
      <c r="R56" s="236" t="s">
        <v>136</v>
      </c>
      <c r="S56" s="236" t="s">
        <v>127</v>
      </c>
      <c r="T56" s="237" t="s">
        <v>127</v>
      </c>
      <c r="U56" s="221">
        <v>5.1999999999999998E-2</v>
      </c>
      <c r="V56" s="221">
        <f>ROUND(E56*U56,2)</f>
        <v>0.05</v>
      </c>
      <c r="W56" s="221"/>
      <c r="X56" s="221" t="s">
        <v>128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129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9"/>
      <c r="B57" s="220"/>
      <c r="C57" s="251" t="s">
        <v>199</v>
      </c>
      <c r="D57" s="222"/>
      <c r="E57" s="223">
        <v>1</v>
      </c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12"/>
      <c r="Z57" s="212"/>
      <c r="AA57" s="212"/>
      <c r="AB57" s="212"/>
      <c r="AC57" s="212"/>
      <c r="AD57" s="212"/>
      <c r="AE57" s="212"/>
      <c r="AF57" s="212"/>
      <c r="AG57" s="212" t="s">
        <v>131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31">
        <v>16</v>
      </c>
      <c r="B58" s="232" t="s">
        <v>200</v>
      </c>
      <c r="C58" s="250" t="s">
        <v>201</v>
      </c>
      <c r="D58" s="233" t="s">
        <v>135</v>
      </c>
      <c r="E58" s="234">
        <v>2</v>
      </c>
      <c r="F58" s="235"/>
      <c r="G58" s="236">
        <f>ROUND(E58*F58,2)</f>
        <v>0</v>
      </c>
      <c r="H58" s="235"/>
      <c r="I58" s="236">
        <f>ROUND(E58*H58,2)</f>
        <v>0</v>
      </c>
      <c r="J58" s="235"/>
      <c r="K58" s="236">
        <f>ROUND(E58*J58,2)</f>
        <v>0</v>
      </c>
      <c r="L58" s="236">
        <v>21</v>
      </c>
      <c r="M58" s="236">
        <f>G58*(1+L58/100)</f>
        <v>0</v>
      </c>
      <c r="N58" s="236">
        <v>4.4000000000000002E-4</v>
      </c>
      <c r="O58" s="236">
        <f>ROUND(E58*N58,2)</f>
        <v>0</v>
      </c>
      <c r="P58" s="236">
        <v>0</v>
      </c>
      <c r="Q58" s="236">
        <f>ROUND(E58*P58,2)</f>
        <v>0</v>
      </c>
      <c r="R58" s="236" t="s">
        <v>136</v>
      </c>
      <c r="S58" s="236" t="s">
        <v>127</v>
      </c>
      <c r="T58" s="237" t="s">
        <v>127</v>
      </c>
      <c r="U58" s="221">
        <v>0.25800000000000001</v>
      </c>
      <c r="V58" s="221">
        <f>ROUND(E58*U58,2)</f>
        <v>0.52</v>
      </c>
      <c r="W58" s="221"/>
      <c r="X58" s="221" t="s">
        <v>128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129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9"/>
      <c r="B59" s="220"/>
      <c r="C59" s="252" t="s">
        <v>202</v>
      </c>
      <c r="D59" s="238"/>
      <c r="E59" s="238"/>
      <c r="F59" s="238"/>
      <c r="G59" s="238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12"/>
      <c r="Z59" s="212"/>
      <c r="AA59" s="212"/>
      <c r="AB59" s="212"/>
      <c r="AC59" s="212"/>
      <c r="AD59" s="212"/>
      <c r="AE59" s="212"/>
      <c r="AF59" s="212"/>
      <c r="AG59" s="212" t="s">
        <v>196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9"/>
      <c r="B60" s="220"/>
      <c r="C60" s="253" t="s">
        <v>203</v>
      </c>
      <c r="D60" s="239"/>
      <c r="E60" s="239"/>
      <c r="F60" s="239"/>
      <c r="G60" s="239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12"/>
      <c r="Z60" s="212"/>
      <c r="AA60" s="212"/>
      <c r="AB60" s="212"/>
      <c r="AC60" s="212"/>
      <c r="AD60" s="212"/>
      <c r="AE60" s="212"/>
      <c r="AF60" s="212"/>
      <c r="AG60" s="212" t="s">
        <v>204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9"/>
      <c r="B61" s="220"/>
      <c r="C61" s="253" t="s">
        <v>205</v>
      </c>
      <c r="D61" s="239"/>
      <c r="E61" s="239"/>
      <c r="F61" s="239"/>
      <c r="G61" s="239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12"/>
      <c r="Z61" s="212"/>
      <c r="AA61" s="212"/>
      <c r="AB61" s="212"/>
      <c r="AC61" s="212"/>
      <c r="AD61" s="212"/>
      <c r="AE61" s="212"/>
      <c r="AF61" s="212"/>
      <c r="AG61" s="212" t="s">
        <v>204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51" t="s">
        <v>206</v>
      </c>
      <c r="D62" s="222"/>
      <c r="E62" s="223">
        <v>2</v>
      </c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2"/>
      <c r="Z62" s="212"/>
      <c r="AA62" s="212"/>
      <c r="AB62" s="212"/>
      <c r="AC62" s="212"/>
      <c r="AD62" s="212"/>
      <c r="AE62" s="212"/>
      <c r="AF62" s="212"/>
      <c r="AG62" s="212" t="s">
        <v>131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31">
        <v>17</v>
      </c>
      <c r="B63" s="232" t="s">
        <v>207</v>
      </c>
      <c r="C63" s="250" t="s">
        <v>208</v>
      </c>
      <c r="D63" s="233" t="s">
        <v>156</v>
      </c>
      <c r="E63" s="234">
        <v>1</v>
      </c>
      <c r="F63" s="235"/>
      <c r="G63" s="236">
        <f>ROUND(E63*F63,2)</f>
        <v>0</v>
      </c>
      <c r="H63" s="235"/>
      <c r="I63" s="236">
        <f>ROUND(E63*H63,2)</f>
        <v>0</v>
      </c>
      <c r="J63" s="235"/>
      <c r="K63" s="236">
        <f>ROUND(E63*J63,2)</f>
        <v>0</v>
      </c>
      <c r="L63" s="236">
        <v>21</v>
      </c>
      <c r="M63" s="236">
        <f>G63*(1+L63/100)</f>
        <v>0</v>
      </c>
      <c r="N63" s="236">
        <v>4.0000000000000003E-5</v>
      </c>
      <c r="O63" s="236">
        <f>ROUND(E63*N63,2)</f>
        <v>0</v>
      </c>
      <c r="P63" s="236">
        <v>0</v>
      </c>
      <c r="Q63" s="236">
        <f>ROUND(E63*P63,2)</f>
        <v>0</v>
      </c>
      <c r="R63" s="236" t="s">
        <v>136</v>
      </c>
      <c r="S63" s="236" t="s">
        <v>127</v>
      </c>
      <c r="T63" s="237" t="s">
        <v>127</v>
      </c>
      <c r="U63" s="221">
        <v>0.14499999999999999</v>
      </c>
      <c r="V63" s="221">
        <f>ROUND(E63*U63,2)</f>
        <v>0.15</v>
      </c>
      <c r="W63" s="221"/>
      <c r="X63" s="221" t="s">
        <v>128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129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9"/>
      <c r="B64" s="220"/>
      <c r="C64" s="251" t="s">
        <v>209</v>
      </c>
      <c r="D64" s="222"/>
      <c r="E64" s="223">
        <v>1</v>
      </c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12"/>
      <c r="Z64" s="212"/>
      <c r="AA64" s="212"/>
      <c r="AB64" s="212"/>
      <c r="AC64" s="212"/>
      <c r="AD64" s="212"/>
      <c r="AE64" s="212"/>
      <c r="AF64" s="212"/>
      <c r="AG64" s="212" t="s">
        <v>131</v>
      </c>
      <c r="AH64" s="212">
        <v>5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31">
        <v>18</v>
      </c>
      <c r="B65" s="232" t="s">
        <v>210</v>
      </c>
      <c r="C65" s="250" t="s">
        <v>211</v>
      </c>
      <c r="D65" s="233" t="s">
        <v>156</v>
      </c>
      <c r="E65" s="234">
        <v>3</v>
      </c>
      <c r="F65" s="235"/>
      <c r="G65" s="236">
        <f>ROUND(E65*F65,2)</f>
        <v>0</v>
      </c>
      <c r="H65" s="235"/>
      <c r="I65" s="236">
        <f>ROUND(E65*H65,2)</f>
        <v>0</v>
      </c>
      <c r="J65" s="235"/>
      <c r="K65" s="236">
        <f>ROUND(E65*J65,2)</f>
        <v>0</v>
      </c>
      <c r="L65" s="236">
        <v>21</v>
      </c>
      <c r="M65" s="236">
        <f>G65*(1+L65/100)</f>
        <v>0</v>
      </c>
      <c r="N65" s="236">
        <v>0</v>
      </c>
      <c r="O65" s="236">
        <f>ROUND(E65*N65,2)</f>
        <v>0</v>
      </c>
      <c r="P65" s="236">
        <v>0</v>
      </c>
      <c r="Q65" s="236">
        <f>ROUND(E65*P65,2)</f>
        <v>0</v>
      </c>
      <c r="R65" s="236" t="s">
        <v>136</v>
      </c>
      <c r="S65" s="236" t="s">
        <v>127</v>
      </c>
      <c r="T65" s="237" t="s">
        <v>127</v>
      </c>
      <c r="U65" s="221">
        <v>0.16500000000000001</v>
      </c>
      <c r="V65" s="221">
        <f>ROUND(E65*U65,2)</f>
        <v>0.5</v>
      </c>
      <c r="W65" s="221"/>
      <c r="X65" s="221" t="s">
        <v>128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129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9"/>
      <c r="B66" s="220"/>
      <c r="C66" s="251" t="s">
        <v>212</v>
      </c>
      <c r="D66" s="222"/>
      <c r="E66" s="223">
        <v>2</v>
      </c>
      <c r="F66" s="221"/>
      <c r="G66" s="221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12"/>
      <c r="Z66" s="212"/>
      <c r="AA66" s="212"/>
      <c r="AB66" s="212"/>
      <c r="AC66" s="212"/>
      <c r="AD66" s="212"/>
      <c r="AE66" s="212"/>
      <c r="AF66" s="212"/>
      <c r="AG66" s="212" t="s">
        <v>131</v>
      </c>
      <c r="AH66" s="212">
        <v>5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9"/>
      <c r="B67" s="220"/>
      <c r="C67" s="251" t="s">
        <v>213</v>
      </c>
      <c r="D67" s="222"/>
      <c r="E67" s="223">
        <v>1</v>
      </c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12"/>
      <c r="Z67" s="212"/>
      <c r="AA67" s="212"/>
      <c r="AB67" s="212"/>
      <c r="AC67" s="212"/>
      <c r="AD67" s="212"/>
      <c r="AE67" s="212"/>
      <c r="AF67" s="212"/>
      <c r="AG67" s="212" t="s">
        <v>131</v>
      </c>
      <c r="AH67" s="212">
        <v>5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31">
        <v>19</v>
      </c>
      <c r="B68" s="232" t="s">
        <v>214</v>
      </c>
      <c r="C68" s="250" t="s">
        <v>215</v>
      </c>
      <c r="D68" s="233" t="s">
        <v>156</v>
      </c>
      <c r="E68" s="234">
        <v>2</v>
      </c>
      <c r="F68" s="235"/>
      <c r="G68" s="236">
        <f>ROUND(E68*F68,2)</f>
        <v>0</v>
      </c>
      <c r="H68" s="235"/>
      <c r="I68" s="236">
        <f>ROUND(E68*H68,2)</f>
        <v>0</v>
      </c>
      <c r="J68" s="235"/>
      <c r="K68" s="236">
        <f>ROUND(E68*J68,2)</f>
        <v>0</v>
      </c>
      <c r="L68" s="236">
        <v>21</v>
      </c>
      <c r="M68" s="236">
        <f>G68*(1+L68/100)</f>
        <v>0</v>
      </c>
      <c r="N68" s="236">
        <v>1.8E-3</v>
      </c>
      <c r="O68" s="236">
        <f>ROUND(E68*N68,2)</f>
        <v>0</v>
      </c>
      <c r="P68" s="236">
        <v>0</v>
      </c>
      <c r="Q68" s="236">
        <f>ROUND(E68*P68,2)</f>
        <v>0</v>
      </c>
      <c r="R68" s="236" t="s">
        <v>157</v>
      </c>
      <c r="S68" s="236" t="s">
        <v>127</v>
      </c>
      <c r="T68" s="237" t="s">
        <v>127</v>
      </c>
      <c r="U68" s="221">
        <v>0</v>
      </c>
      <c r="V68" s="221">
        <f>ROUND(E68*U68,2)</f>
        <v>0</v>
      </c>
      <c r="W68" s="221"/>
      <c r="X68" s="221" t="s">
        <v>158</v>
      </c>
      <c r="Y68" s="212"/>
      <c r="Z68" s="212"/>
      <c r="AA68" s="212"/>
      <c r="AB68" s="212"/>
      <c r="AC68" s="212"/>
      <c r="AD68" s="212"/>
      <c r="AE68" s="212"/>
      <c r="AF68" s="212"/>
      <c r="AG68" s="212" t="s">
        <v>159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9"/>
      <c r="B69" s="220"/>
      <c r="C69" s="251" t="s">
        <v>216</v>
      </c>
      <c r="D69" s="222"/>
      <c r="E69" s="223">
        <v>2</v>
      </c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12"/>
      <c r="Z69" s="212"/>
      <c r="AA69" s="212"/>
      <c r="AB69" s="212"/>
      <c r="AC69" s="212"/>
      <c r="AD69" s="212"/>
      <c r="AE69" s="212"/>
      <c r="AF69" s="212"/>
      <c r="AG69" s="212" t="s">
        <v>131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31">
        <v>20</v>
      </c>
      <c r="B70" s="232" t="s">
        <v>217</v>
      </c>
      <c r="C70" s="250" t="s">
        <v>218</v>
      </c>
      <c r="D70" s="233" t="s">
        <v>156</v>
      </c>
      <c r="E70" s="234">
        <v>1</v>
      </c>
      <c r="F70" s="235"/>
      <c r="G70" s="236">
        <f>ROUND(E70*F70,2)</f>
        <v>0</v>
      </c>
      <c r="H70" s="235"/>
      <c r="I70" s="236">
        <f>ROUND(E70*H70,2)</f>
        <v>0</v>
      </c>
      <c r="J70" s="235"/>
      <c r="K70" s="236">
        <f>ROUND(E70*J70,2)</f>
        <v>0</v>
      </c>
      <c r="L70" s="236">
        <v>21</v>
      </c>
      <c r="M70" s="236">
        <f>G70*(1+L70/100)</f>
        <v>0</v>
      </c>
      <c r="N70" s="236">
        <v>1.9000000000000001E-4</v>
      </c>
      <c r="O70" s="236">
        <f>ROUND(E70*N70,2)</f>
        <v>0</v>
      </c>
      <c r="P70" s="236">
        <v>0</v>
      </c>
      <c r="Q70" s="236">
        <f>ROUND(E70*P70,2)</f>
        <v>0</v>
      </c>
      <c r="R70" s="236" t="s">
        <v>157</v>
      </c>
      <c r="S70" s="236" t="s">
        <v>127</v>
      </c>
      <c r="T70" s="237" t="s">
        <v>127</v>
      </c>
      <c r="U70" s="221">
        <v>0</v>
      </c>
      <c r="V70" s="221">
        <f>ROUND(E70*U70,2)</f>
        <v>0</v>
      </c>
      <c r="W70" s="221"/>
      <c r="X70" s="221" t="s">
        <v>158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159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9"/>
      <c r="B71" s="220"/>
      <c r="C71" s="251" t="s">
        <v>219</v>
      </c>
      <c r="D71" s="222"/>
      <c r="E71" s="223">
        <v>1</v>
      </c>
      <c r="F71" s="221"/>
      <c r="G71" s="221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12"/>
      <c r="Z71" s="212"/>
      <c r="AA71" s="212"/>
      <c r="AB71" s="212"/>
      <c r="AC71" s="212"/>
      <c r="AD71" s="212"/>
      <c r="AE71" s="212"/>
      <c r="AF71" s="212"/>
      <c r="AG71" s="212" t="s">
        <v>131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31">
        <v>21</v>
      </c>
      <c r="B72" s="232" t="s">
        <v>220</v>
      </c>
      <c r="C72" s="250" t="s">
        <v>221</v>
      </c>
      <c r="D72" s="233" t="s">
        <v>156</v>
      </c>
      <c r="E72" s="234">
        <v>1</v>
      </c>
      <c r="F72" s="235"/>
      <c r="G72" s="236">
        <f>ROUND(E72*F72,2)</f>
        <v>0</v>
      </c>
      <c r="H72" s="235"/>
      <c r="I72" s="236">
        <f>ROUND(E72*H72,2)</f>
        <v>0</v>
      </c>
      <c r="J72" s="235"/>
      <c r="K72" s="236">
        <f>ROUND(E72*J72,2)</f>
        <v>0</v>
      </c>
      <c r="L72" s="236">
        <v>21</v>
      </c>
      <c r="M72" s="236">
        <f>G72*(1+L72/100)</f>
        <v>0</v>
      </c>
      <c r="N72" s="236">
        <v>1.4999999999999999E-4</v>
      </c>
      <c r="O72" s="236">
        <f>ROUND(E72*N72,2)</f>
        <v>0</v>
      </c>
      <c r="P72" s="236">
        <v>0</v>
      </c>
      <c r="Q72" s="236">
        <f>ROUND(E72*P72,2)</f>
        <v>0</v>
      </c>
      <c r="R72" s="236" t="s">
        <v>157</v>
      </c>
      <c r="S72" s="236" t="s">
        <v>127</v>
      </c>
      <c r="T72" s="237" t="s">
        <v>127</v>
      </c>
      <c r="U72" s="221">
        <v>0</v>
      </c>
      <c r="V72" s="221">
        <f>ROUND(E72*U72,2)</f>
        <v>0</v>
      </c>
      <c r="W72" s="221"/>
      <c r="X72" s="221" t="s">
        <v>158</v>
      </c>
      <c r="Y72" s="212"/>
      <c r="Z72" s="212"/>
      <c r="AA72" s="212"/>
      <c r="AB72" s="212"/>
      <c r="AC72" s="212"/>
      <c r="AD72" s="212"/>
      <c r="AE72" s="212"/>
      <c r="AF72" s="212"/>
      <c r="AG72" s="212" t="s">
        <v>159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9"/>
      <c r="B73" s="220"/>
      <c r="C73" s="251" t="s">
        <v>219</v>
      </c>
      <c r="D73" s="222"/>
      <c r="E73" s="223">
        <v>1</v>
      </c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12"/>
      <c r="Z73" s="212"/>
      <c r="AA73" s="212"/>
      <c r="AB73" s="212"/>
      <c r="AC73" s="212"/>
      <c r="AD73" s="212"/>
      <c r="AE73" s="212"/>
      <c r="AF73" s="212"/>
      <c r="AG73" s="212" t="s">
        <v>131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x14ac:dyDescent="0.2">
      <c r="A74" s="225" t="s">
        <v>121</v>
      </c>
      <c r="B74" s="226" t="s">
        <v>73</v>
      </c>
      <c r="C74" s="249" t="s">
        <v>74</v>
      </c>
      <c r="D74" s="227"/>
      <c r="E74" s="228"/>
      <c r="F74" s="229"/>
      <c r="G74" s="229">
        <f>SUMIF(AG75:AG80,"&lt;&gt;NOR",G75:G80)</f>
        <v>0</v>
      </c>
      <c r="H74" s="229"/>
      <c r="I74" s="229">
        <f>SUM(I75:I80)</f>
        <v>0</v>
      </c>
      <c r="J74" s="229"/>
      <c r="K74" s="229">
        <f>SUM(K75:K80)</f>
        <v>0</v>
      </c>
      <c r="L74" s="229"/>
      <c r="M74" s="229">
        <f>SUM(M75:M80)</f>
        <v>0</v>
      </c>
      <c r="N74" s="229"/>
      <c r="O74" s="229">
        <f>SUM(O75:O80)</f>
        <v>0</v>
      </c>
      <c r="P74" s="229"/>
      <c r="Q74" s="229">
        <f>SUM(Q75:Q80)</f>
        <v>0</v>
      </c>
      <c r="R74" s="229"/>
      <c r="S74" s="229"/>
      <c r="T74" s="230"/>
      <c r="U74" s="224"/>
      <c r="V74" s="224">
        <f>SUM(V75:V80)</f>
        <v>0.24</v>
      </c>
      <c r="W74" s="224"/>
      <c r="X74" s="224"/>
      <c r="AG74" t="s">
        <v>122</v>
      </c>
    </row>
    <row r="75" spans="1:60" outlineLevel="1" x14ac:dyDescent="0.2">
      <c r="A75" s="231">
        <v>22</v>
      </c>
      <c r="B75" s="232" t="s">
        <v>222</v>
      </c>
      <c r="C75" s="250" t="s">
        <v>223</v>
      </c>
      <c r="D75" s="233" t="s">
        <v>135</v>
      </c>
      <c r="E75" s="234">
        <v>2</v>
      </c>
      <c r="F75" s="235"/>
      <c r="G75" s="236">
        <f>ROUND(E75*F75,2)</f>
        <v>0</v>
      </c>
      <c r="H75" s="235"/>
      <c r="I75" s="236">
        <f>ROUND(E75*H75,2)</f>
        <v>0</v>
      </c>
      <c r="J75" s="235"/>
      <c r="K75" s="236">
        <f>ROUND(E75*J75,2)</f>
        <v>0</v>
      </c>
      <c r="L75" s="236">
        <v>21</v>
      </c>
      <c r="M75" s="236">
        <f>G75*(1+L75/100)</f>
        <v>0</v>
      </c>
      <c r="N75" s="236">
        <v>1.1E-4</v>
      </c>
      <c r="O75" s="236">
        <f>ROUND(E75*N75,2)</f>
        <v>0</v>
      </c>
      <c r="P75" s="236">
        <v>2.15E-3</v>
      </c>
      <c r="Q75" s="236">
        <f>ROUND(E75*P75,2)</f>
        <v>0</v>
      </c>
      <c r="R75" s="236" t="s">
        <v>136</v>
      </c>
      <c r="S75" s="236" t="s">
        <v>127</v>
      </c>
      <c r="T75" s="237" t="s">
        <v>127</v>
      </c>
      <c r="U75" s="221">
        <v>0.03</v>
      </c>
      <c r="V75" s="221">
        <f>ROUND(E75*U75,2)</f>
        <v>0.06</v>
      </c>
      <c r="W75" s="221"/>
      <c r="X75" s="221" t="s">
        <v>128</v>
      </c>
      <c r="Y75" s="212"/>
      <c r="Z75" s="212"/>
      <c r="AA75" s="212"/>
      <c r="AB75" s="212"/>
      <c r="AC75" s="212"/>
      <c r="AD75" s="212"/>
      <c r="AE75" s="212"/>
      <c r="AF75" s="212"/>
      <c r="AG75" s="212" t="s">
        <v>129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9"/>
      <c r="B76" s="220"/>
      <c r="C76" s="251" t="s">
        <v>224</v>
      </c>
      <c r="D76" s="222"/>
      <c r="E76" s="223">
        <v>2</v>
      </c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12"/>
      <c r="Z76" s="212"/>
      <c r="AA76" s="212"/>
      <c r="AB76" s="212"/>
      <c r="AC76" s="212"/>
      <c r="AD76" s="212"/>
      <c r="AE76" s="212"/>
      <c r="AF76" s="212"/>
      <c r="AG76" s="212" t="s">
        <v>131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2.5" outlineLevel="1" x14ac:dyDescent="0.2">
      <c r="A77" s="231">
        <v>23</v>
      </c>
      <c r="B77" s="232" t="s">
        <v>225</v>
      </c>
      <c r="C77" s="250" t="s">
        <v>226</v>
      </c>
      <c r="D77" s="233" t="s">
        <v>156</v>
      </c>
      <c r="E77" s="234">
        <v>1</v>
      </c>
      <c r="F77" s="235"/>
      <c r="G77" s="236">
        <f>ROUND(E77*F77,2)</f>
        <v>0</v>
      </c>
      <c r="H77" s="235"/>
      <c r="I77" s="236">
        <f>ROUND(E77*H77,2)</f>
        <v>0</v>
      </c>
      <c r="J77" s="235"/>
      <c r="K77" s="236">
        <f>ROUND(E77*J77,2)</f>
        <v>0</v>
      </c>
      <c r="L77" s="236">
        <v>21</v>
      </c>
      <c r="M77" s="236">
        <f>G77*(1+L77/100)</f>
        <v>0</v>
      </c>
      <c r="N77" s="236">
        <v>3.8999999999999999E-4</v>
      </c>
      <c r="O77" s="236">
        <f>ROUND(E77*N77,2)</f>
        <v>0</v>
      </c>
      <c r="P77" s="236">
        <v>0</v>
      </c>
      <c r="Q77" s="236">
        <f>ROUND(E77*P77,2)</f>
        <v>0</v>
      </c>
      <c r="R77" s="236" t="s">
        <v>227</v>
      </c>
      <c r="S77" s="236" t="s">
        <v>127</v>
      </c>
      <c r="T77" s="237" t="s">
        <v>127</v>
      </c>
      <c r="U77" s="221">
        <v>0.17499999999999999</v>
      </c>
      <c r="V77" s="221">
        <f>ROUND(E77*U77,2)</f>
        <v>0.18</v>
      </c>
      <c r="W77" s="221"/>
      <c r="X77" s="221" t="s">
        <v>128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129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9"/>
      <c r="B78" s="220"/>
      <c r="C78" s="251" t="s">
        <v>228</v>
      </c>
      <c r="D78" s="222"/>
      <c r="E78" s="223">
        <v>1</v>
      </c>
      <c r="F78" s="221"/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21"/>
      <c r="Y78" s="212"/>
      <c r="Z78" s="212"/>
      <c r="AA78" s="212"/>
      <c r="AB78" s="212"/>
      <c r="AC78" s="212"/>
      <c r="AD78" s="212"/>
      <c r="AE78" s="212"/>
      <c r="AF78" s="212"/>
      <c r="AG78" s="212" t="s">
        <v>131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31">
        <v>24</v>
      </c>
      <c r="B79" s="232" t="s">
        <v>229</v>
      </c>
      <c r="C79" s="250" t="s">
        <v>230</v>
      </c>
      <c r="D79" s="233" t="s">
        <v>150</v>
      </c>
      <c r="E79" s="234">
        <v>6.0999999999999997E-4</v>
      </c>
      <c r="F79" s="235"/>
      <c r="G79" s="236">
        <f>ROUND(E79*F79,2)</f>
        <v>0</v>
      </c>
      <c r="H79" s="235"/>
      <c r="I79" s="236">
        <f>ROUND(E79*H79,2)</f>
        <v>0</v>
      </c>
      <c r="J79" s="235"/>
      <c r="K79" s="236">
        <f>ROUND(E79*J79,2)</f>
        <v>0</v>
      </c>
      <c r="L79" s="236">
        <v>21</v>
      </c>
      <c r="M79" s="236">
        <f>G79*(1+L79/100)</f>
        <v>0</v>
      </c>
      <c r="N79" s="236">
        <v>0</v>
      </c>
      <c r="O79" s="236">
        <f>ROUND(E79*N79,2)</f>
        <v>0</v>
      </c>
      <c r="P79" s="236">
        <v>0</v>
      </c>
      <c r="Q79" s="236">
        <f>ROUND(E79*P79,2)</f>
        <v>0</v>
      </c>
      <c r="R79" s="236" t="s">
        <v>136</v>
      </c>
      <c r="S79" s="236" t="s">
        <v>127</v>
      </c>
      <c r="T79" s="237" t="s">
        <v>127</v>
      </c>
      <c r="U79" s="221">
        <v>1.333</v>
      </c>
      <c r="V79" s="221">
        <f>ROUND(E79*U79,2)</f>
        <v>0</v>
      </c>
      <c r="W79" s="221"/>
      <c r="X79" s="221" t="s">
        <v>193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194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9"/>
      <c r="B80" s="220"/>
      <c r="C80" s="252" t="s">
        <v>231</v>
      </c>
      <c r="D80" s="238"/>
      <c r="E80" s="238"/>
      <c r="F80" s="238"/>
      <c r="G80" s="238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12"/>
      <c r="Z80" s="212"/>
      <c r="AA80" s="212"/>
      <c r="AB80" s="212"/>
      <c r="AC80" s="212"/>
      <c r="AD80" s="212"/>
      <c r="AE80" s="212"/>
      <c r="AF80" s="212"/>
      <c r="AG80" s="212" t="s">
        <v>196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x14ac:dyDescent="0.2">
      <c r="A81" s="225" t="s">
        <v>121</v>
      </c>
      <c r="B81" s="226" t="s">
        <v>75</v>
      </c>
      <c r="C81" s="249" t="s">
        <v>76</v>
      </c>
      <c r="D81" s="227"/>
      <c r="E81" s="228"/>
      <c r="F81" s="229"/>
      <c r="G81" s="229">
        <f>SUMIF(AG82:AG90,"&lt;&gt;NOR",G82:G90)</f>
        <v>0</v>
      </c>
      <c r="H81" s="229"/>
      <c r="I81" s="229">
        <f>SUM(I82:I90)</f>
        <v>0</v>
      </c>
      <c r="J81" s="229"/>
      <c r="K81" s="229">
        <f>SUM(K82:K90)</f>
        <v>0</v>
      </c>
      <c r="L81" s="229"/>
      <c r="M81" s="229">
        <f>SUM(M82:M90)</f>
        <v>0</v>
      </c>
      <c r="N81" s="229"/>
      <c r="O81" s="229">
        <f>SUM(O82:O90)</f>
        <v>0.06</v>
      </c>
      <c r="P81" s="229"/>
      <c r="Q81" s="229">
        <f>SUM(Q82:Q90)</f>
        <v>0</v>
      </c>
      <c r="R81" s="229"/>
      <c r="S81" s="229"/>
      <c r="T81" s="230"/>
      <c r="U81" s="224"/>
      <c r="V81" s="224">
        <f>SUM(V82:V90)</f>
        <v>3.61</v>
      </c>
      <c r="W81" s="224"/>
      <c r="X81" s="224"/>
      <c r="AG81" t="s">
        <v>122</v>
      </c>
    </row>
    <row r="82" spans="1:60" ht="22.5" outlineLevel="1" x14ac:dyDescent="0.2">
      <c r="A82" s="231">
        <v>25</v>
      </c>
      <c r="B82" s="232" t="s">
        <v>232</v>
      </c>
      <c r="C82" s="250" t="s">
        <v>233</v>
      </c>
      <c r="D82" s="233" t="s">
        <v>234</v>
      </c>
      <c r="E82" s="234">
        <v>1</v>
      </c>
      <c r="F82" s="235"/>
      <c r="G82" s="236">
        <f>ROUND(E82*F82,2)</f>
        <v>0</v>
      </c>
      <c r="H82" s="235"/>
      <c r="I82" s="236">
        <f>ROUND(E82*H82,2)</f>
        <v>0</v>
      </c>
      <c r="J82" s="235"/>
      <c r="K82" s="236">
        <f>ROUND(E82*J82,2)</f>
        <v>0</v>
      </c>
      <c r="L82" s="236">
        <v>21</v>
      </c>
      <c r="M82" s="236">
        <f>G82*(1+L82/100)</f>
        <v>0</v>
      </c>
      <c r="N82" s="236">
        <v>6.4820000000000003E-2</v>
      </c>
      <c r="O82" s="236">
        <f>ROUND(E82*N82,2)</f>
        <v>0.06</v>
      </c>
      <c r="P82" s="236">
        <v>0</v>
      </c>
      <c r="Q82" s="236">
        <f>ROUND(E82*P82,2)</f>
        <v>0</v>
      </c>
      <c r="R82" s="236" t="s">
        <v>136</v>
      </c>
      <c r="S82" s="236" t="s">
        <v>127</v>
      </c>
      <c r="T82" s="237" t="s">
        <v>127</v>
      </c>
      <c r="U82" s="221">
        <v>2.9580000000000002</v>
      </c>
      <c r="V82" s="221">
        <f>ROUND(E82*U82,2)</f>
        <v>2.96</v>
      </c>
      <c r="W82" s="221"/>
      <c r="X82" s="221" t="s">
        <v>128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129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9"/>
      <c r="B83" s="220"/>
      <c r="C83" s="254" t="s">
        <v>235</v>
      </c>
      <c r="D83" s="240"/>
      <c r="E83" s="240"/>
      <c r="F83" s="240"/>
      <c r="G83" s="240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21"/>
      <c r="Y83" s="212"/>
      <c r="Z83" s="212"/>
      <c r="AA83" s="212"/>
      <c r="AB83" s="212"/>
      <c r="AC83" s="212"/>
      <c r="AD83" s="212"/>
      <c r="AE83" s="212"/>
      <c r="AF83" s="212"/>
      <c r="AG83" s="212" t="s">
        <v>204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9"/>
      <c r="B84" s="220"/>
      <c r="C84" s="251" t="s">
        <v>236</v>
      </c>
      <c r="D84" s="222"/>
      <c r="E84" s="223">
        <v>1</v>
      </c>
      <c r="F84" s="221"/>
      <c r="G84" s="221"/>
      <c r="H84" s="221"/>
      <c r="I84" s="221"/>
      <c r="J84" s="221"/>
      <c r="K84" s="221"/>
      <c r="L84" s="221"/>
      <c r="M84" s="221"/>
      <c r="N84" s="221"/>
      <c r="O84" s="221"/>
      <c r="P84" s="221"/>
      <c r="Q84" s="221"/>
      <c r="R84" s="221"/>
      <c r="S84" s="221"/>
      <c r="T84" s="221"/>
      <c r="U84" s="221"/>
      <c r="V84" s="221"/>
      <c r="W84" s="221"/>
      <c r="X84" s="221"/>
      <c r="Y84" s="212"/>
      <c r="Z84" s="212"/>
      <c r="AA84" s="212"/>
      <c r="AB84" s="212"/>
      <c r="AC84" s="212"/>
      <c r="AD84" s="212"/>
      <c r="AE84" s="212"/>
      <c r="AF84" s="212"/>
      <c r="AG84" s="212" t="s">
        <v>131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31">
        <v>26</v>
      </c>
      <c r="B85" s="232" t="s">
        <v>237</v>
      </c>
      <c r="C85" s="250" t="s">
        <v>238</v>
      </c>
      <c r="D85" s="233" t="s">
        <v>156</v>
      </c>
      <c r="E85" s="234">
        <v>1</v>
      </c>
      <c r="F85" s="235"/>
      <c r="G85" s="236">
        <f>ROUND(E85*F85,2)</f>
        <v>0</v>
      </c>
      <c r="H85" s="235"/>
      <c r="I85" s="236">
        <f>ROUND(E85*H85,2)</f>
        <v>0</v>
      </c>
      <c r="J85" s="235"/>
      <c r="K85" s="236">
        <f>ROUND(E85*J85,2)</f>
        <v>0</v>
      </c>
      <c r="L85" s="236">
        <v>21</v>
      </c>
      <c r="M85" s="236">
        <f>G85*(1+L85/100)</f>
        <v>0</v>
      </c>
      <c r="N85" s="236">
        <v>6.8999999999999997E-4</v>
      </c>
      <c r="O85" s="236">
        <f>ROUND(E85*N85,2)</f>
        <v>0</v>
      </c>
      <c r="P85" s="236">
        <v>0</v>
      </c>
      <c r="Q85" s="236">
        <f>ROUND(E85*P85,2)</f>
        <v>0</v>
      </c>
      <c r="R85" s="236" t="s">
        <v>136</v>
      </c>
      <c r="S85" s="236" t="s">
        <v>127</v>
      </c>
      <c r="T85" s="237" t="s">
        <v>127</v>
      </c>
      <c r="U85" s="221">
        <v>0.32100000000000001</v>
      </c>
      <c r="V85" s="221">
        <f>ROUND(E85*U85,2)</f>
        <v>0.32</v>
      </c>
      <c r="W85" s="221"/>
      <c r="X85" s="221" t="s">
        <v>128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129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9"/>
      <c r="B86" s="220"/>
      <c r="C86" s="251" t="s">
        <v>239</v>
      </c>
      <c r="D86" s="222"/>
      <c r="E86" s="223">
        <v>1</v>
      </c>
      <c r="F86" s="221"/>
      <c r="G86" s="221"/>
      <c r="H86" s="221"/>
      <c r="I86" s="221"/>
      <c r="J86" s="221"/>
      <c r="K86" s="221"/>
      <c r="L86" s="221"/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21"/>
      <c r="Y86" s="212"/>
      <c r="Z86" s="212"/>
      <c r="AA86" s="212"/>
      <c r="AB86" s="212"/>
      <c r="AC86" s="212"/>
      <c r="AD86" s="212"/>
      <c r="AE86" s="212"/>
      <c r="AF86" s="212"/>
      <c r="AG86" s="212" t="s">
        <v>131</v>
      </c>
      <c r="AH86" s="212">
        <v>5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31">
        <v>27</v>
      </c>
      <c r="B87" s="232" t="s">
        <v>240</v>
      </c>
      <c r="C87" s="250" t="s">
        <v>241</v>
      </c>
      <c r="D87" s="233" t="s">
        <v>156</v>
      </c>
      <c r="E87" s="234">
        <v>1</v>
      </c>
      <c r="F87" s="235"/>
      <c r="G87" s="236">
        <f>ROUND(E87*F87,2)</f>
        <v>0</v>
      </c>
      <c r="H87" s="235"/>
      <c r="I87" s="236">
        <f>ROUND(E87*H87,2)</f>
        <v>0</v>
      </c>
      <c r="J87" s="235"/>
      <c r="K87" s="236">
        <f>ROUND(E87*J87,2)</f>
        <v>0</v>
      </c>
      <c r="L87" s="236">
        <v>21</v>
      </c>
      <c r="M87" s="236">
        <f>G87*(1+L87/100)</f>
        <v>0</v>
      </c>
      <c r="N87" s="236">
        <v>0</v>
      </c>
      <c r="O87" s="236">
        <f>ROUND(E87*N87,2)</f>
        <v>0</v>
      </c>
      <c r="P87" s="236">
        <v>0</v>
      </c>
      <c r="Q87" s="236">
        <f>ROUND(E87*P87,2)</f>
        <v>0</v>
      </c>
      <c r="R87" s="236"/>
      <c r="S87" s="236" t="s">
        <v>151</v>
      </c>
      <c r="T87" s="237" t="s">
        <v>152</v>
      </c>
      <c r="U87" s="221">
        <v>0.23100000000000001</v>
      </c>
      <c r="V87" s="221">
        <f>ROUND(E87*U87,2)</f>
        <v>0.23</v>
      </c>
      <c r="W87" s="221"/>
      <c r="X87" s="221" t="s">
        <v>128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129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9"/>
      <c r="B88" s="220"/>
      <c r="C88" s="251" t="s">
        <v>242</v>
      </c>
      <c r="D88" s="222"/>
      <c r="E88" s="223">
        <v>1</v>
      </c>
      <c r="F88" s="221"/>
      <c r="G88" s="221"/>
      <c r="H88" s="221"/>
      <c r="I88" s="221"/>
      <c r="J88" s="221"/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12"/>
      <c r="Z88" s="212"/>
      <c r="AA88" s="212"/>
      <c r="AB88" s="212"/>
      <c r="AC88" s="212"/>
      <c r="AD88" s="212"/>
      <c r="AE88" s="212"/>
      <c r="AF88" s="212"/>
      <c r="AG88" s="212" t="s">
        <v>131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31">
        <v>28</v>
      </c>
      <c r="B89" s="232" t="s">
        <v>243</v>
      </c>
      <c r="C89" s="250" t="s">
        <v>244</v>
      </c>
      <c r="D89" s="233" t="s">
        <v>150</v>
      </c>
      <c r="E89" s="234">
        <v>6.5509999999999999E-2</v>
      </c>
      <c r="F89" s="235"/>
      <c r="G89" s="236">
        <f>ROUND(E89*F89,2)</f>
        <v>0</v>
      </c>
      <c r="H89" s="235"/>
      <c r="I89" s="236">
        <f>ROUND(E89*H89,2)</f>
        <v>0</v>
      </c>
      <c r="J89" s="235"/>
      <c r="K89" s="236">
        <f>ROUND(E89*J89,2)</f>
        <v>0</v>
      </c>
      <c r="L89" s="236">
        <v>21</v>
      </c>
      <c r="M89" s="236">
        <f>G89*(1+L89/100)</f>
        <v>0</v>
      </c>
      <c r="N89" s="236">
        <v>0</v>
      </c>
      <c r="O89" s="236">
        <f>ROUND(E89*N89,2)</f>
        <v>0</v>
      </c>
      <c r="P89" s="236">
        <v>0</v>
      </c>
      <c r="Q89" s="236">
        <f>ROUND(E89*P89,2)</f>
        <v>0</v>
      </c>
      <c r="R89" s="236" t="s">
        <v>136</v>
      </c>
      <c r="S89" s="236" t="s">
        <v>127</v>
      </c>
      <c r="T89" s="237" t="s">
        <v>127</v>
      </c>
      <c r="U89" s="221">
        <v>1.5169999999999999</v>
      </c>
      <c r="V89" s="221">
        <f>ROUND(E89*U89,2)</f>
        <v>0.1</v>
      </c>
      <c r="W89" s="221"/>
      <c r="X89" s="221" t="s">
        <v>193</v>
      </c>
      <c r="Y89" s="212"/>
      <c r="Z89" s="212"/>
      <c r="AA89" s="212"/>
      <c r="AB89" s="212"/>
      <c r="AC89" s="212"/>
      <c r="AD89" s="212"/>
      <c r="AE89" s="212"/>
      <c r="AF89" s="212"/>
      <c r="AG89" s="212" t="s">
        <v>194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9"/>
      <c r="B90" s="220"/>
      <c r="C90" s="252" t="s">
        <v>231</v>
      </c>
      <c r="D90" s="238"/>
      <c r="E90" s="238"/>
      <c r="F90" s="238"/>
      <c r="G90" s="238"/>
      <c r="H90" s="221"/>
      <c r="I90" s="221"/>
      <c r="J90" s="221"/>
      <c r="K90" s="221"/>
      <c r="L90" s="221"/>
      <c r="M90" s="221"/>
      <c r="N90" s="221"/>
      <c r="O90" s="221"/>
      <c r="P90" s="221"/>
      <c r="Q90" s="221"/>
      <c r="R90" s="221"/>
      <c r="S90" s="221"/>
      <c r="T90" s="221"/>
      <c r="U90" s="221"/>
      <c r="V90" s="221"/>
      <c r="W90" s="221"/>
      <c r="X90" s="221"/>
      <c r="Y90" s="212"/>
      <c r="Z90" s="212"/>
      <c r="AA90" s="212"/>
      <c r="AB90" s="212"/>
      <c r="AC90" s="212"/>
      <c r="AD90" s="212"/>
      <c r="AE90" s="212"/>
      <c r="AF90" s="212"/>
      <c r="AG90" s="212" t="s">
        <v>196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x14ac:dyDescent="0.2">
      <c r="A91" s="225" t="s">
        <v>121</v>
      </c>
      <c r="B91" s="226" t="s">
        <v>77</v>
      </c>
      <c r="C91" s="249" t="s">
        <v>78</v>
      </c>
      <c r="D91" s="227"/>
      <c r="E91" s="228"/>
      <c r="F91" s="229"/>
      <c r="G91" s="229">
        <f>SUMIF(AG92:AG97,"&lt;&gt;NOR",G92:G97)</f>
        <v>0</v>
      </c>
      <c r="H91" s="229"/>
      <c r="I91" s="229">
        <f>SUM(I92:I97)</f>
        <v>0</v>
      </c>
      <c r="J91" s="229"/>
      <c r="K91" s="229">
        <f>SUM(K92:K97)</f>
        <v>0</v>
      </c>
      <c r="L91" s="229"/>
      <c r="M91" s="229">
        <f>SUM(M92:M97)</f>
        <v>0</v>
      </c>
      <c r="N91" s="229"/>
      <c r="O91" s="229">
        <f>SUM(O92:O97)</f>
        <v>0</v>
      </c>
      <c r="P91" s="229"/>
      <c r="Q91" s="229">
        <f>SUM(Q92:Q97)</f>
        <v>0.23</v>
      </c>
      <c r="R91" s="229"/>
      <c r="S91" s="229"/>
      <c r="T91" s="230"/>
      <c r="U91" s="224"/>
      <c r="V91" s="224">
        <f>SUM(V92:V97)</f>
        <v>2.08</v>
      </c>
      <c r="W91" s="224"/>
      <c r="X91" s="224"/>
      <c r="AG91" t="s">
        <v>122</v>
      </c>
    </row>
    <row r="92" spans="1:60" outlineLevel="1" x14ac:dyDescent="0.2">
      <c r="A92" s="231">
        <v>29</v>
      </c>
      <c r="B92" s="232" t="s">
        <v>245</v>
      </c>
      <c r="C92" s="250" t="s">
        <v>246</v>
      </c>
      <c r="D92" s="233" t="s">
        <v>156</v>
      </c>
      <c r="E92" s="234">
        <v>1</v>
      </c>
      <c r="F92" s="235"/>
      <c r="G92" s="236">
        <f>ROUND(E92*F92,2)</f>
        <v>0</v>
      </c>
      <c r="H92" s="235"/>
      <c r="I92" s="236">
        <f>ROUND(E92*H92,2)</f>
        <v>0</v>
      </c>
      <c r="J92" s="235"/>
      <c r="K92" s="236">
        <f>ROUND(E92*J92,2)</f>
        <v>0</v>
      </c>
      <c r="L92" s="236">
        <v>21</v>
      </c>
      <c r="M92" s="236">
        <f>G92*(1+L92/100)</f>
        <v>0</v>
      </c>
      <c r="N92" s="236">
        <v>2.0000000000000001E-4</v>
      </c>
      <c r="O92" s="236">
        <f>ROUND(E92*N92,2)</f>
        <v>0</v>
      </c>
      <c r="P92" s="236">
        <v>0.22625000000000001</v>
      </c>
      <c r="Q92" s="236">
        <f>ROUND(E92*P92,2)</f>
        <v>0.23</v>
      </c>
      <c r="R92" s="236" t="s">
        <v>227</v>
      </c>
      <c r="S92" s="236" t="s">
        <v>127</v>
      </c>
      <c r="T92" s="237" t="s">
        <v>127</v>
      </c>
      <c r="U92" s="221">
        <v>1.5449999999999999</v>
      </c>
      <c r="V92" s="221">
        <f>ROUND(E92*U92,2)</f>
        <v>1.55</v>
      </c>
      <c r="W92" s="221"/>
      <c r="X92" s="221" t="s">
        <v>128</v>
      </c>
      <c r="Y92" s="212"/>
      <c r="Z92" s="212"/>
      <c r="AA92" s="212"/>
      <c r="AB92" s="212"/>
      <c r="AC92" s="212"/>
      <c r="AD92" s="212"/>
      <c r="AE92" s="212"/>
      <c r="AF92" s="212"/>
      <c r="AG92" s="212" t="s">
        <v>129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9"/>
      <c r="B93" s="220"/>
      <c r="C93" s="251" t="s">
        <v>242</v>
      </c>
      <c r="D93" s="222"/>
      <c r="E93" s="223">
        <v>1</v>
      </c>
      <c r="F93" s="221"/>
      <c r="G93" s="221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12"/>
      <c r="Z93" s="212"/>
      <c r="AA93" s="212"/>
      <c r="AB93" s="212"/>
      <c r="AC93" s="212"/>
      <c r="AD93" s="212"/>
      <c r="AE93" s="212"/>
      <c r="AF93" s="212"/>
      <c r="AG93" s="212" t="s">
        <v>131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31">
        <v>30</v>
      </c>
      <c r="B94" s="232" t="s">
        <v>247</v>
      </c>
      <c r="C94" s="250" t="s">
        <v>248</v>
      </c>
      <c r="D94" s="233" t="s">
        <v>156</v>
      </c>
      <c r="E94" s="234">
        <v>1</v>
      </c>
      <c r="F94" s="235"/>
      <c r="G94" s="236">
        <f>ROUND(E94*F94,2)</f>
        <v>0</v>
      </c>
      <c r="H94" s="235"/>
      <c r="I94" s="236">
        <f>ROUND(E94*H94,2)</f>
        <v>0</v>
      </c>
      <c r="J94" s="235"/>
      <c r="K94" s="236">
        <f>ROUND(E94*J94,2)</f>
        <v>0</v>
      </c>
      <c r="L94" s="236">
        <v>21</v>
      </c>
      <c r="M94" s="236">
        <f>G94*(1+L94/100)</f>
        <v>0</v>
      </c>
      <c r="N94" s="236">
        <v>0</v>
      </c>
      <c r="O94" s="236">
        <f>ROUND(E94*N94,2)</f>
        <v>0</v>
      </c>
      <c r="P94" s="236">
        <v>0</v>
      </c>
      <c r="Q94" s="236">
        <f>ROUND(E94*P94,2)</f>
        <v>0</v>
      </c>
      <c r="R94" s="236" t="s">
        <v>227</v>
      </c>
      <c r="S94" s="236" t="s">
        <v>127</v>
      </c>
      <c r="T94" s="237" t="s">
        <v>127</v>
      </c>
      <c r="U94" s="221">
        <v>0.53</v>
      </c>
      <c r="V94" s="221">
        <f>ROUND(E94*U94,2)</f>
        <v>0.53</v>
      </c>
      <c r="W94" s="221"/>
      <c r="X94" s="221" t="s">
        <v>128</v>
      </c>
      <c r="Y94" s="212"/>
      <c r="Z94" s="212"/>
      <c r="AA94" s="212"/>
      <c r="AB94" s="212"/>
      <c r="AC94" s="212"/>
      <c r="AD94" s="212"/>
      <c r="AE94" s="212"/>
      <c r="AF94" s="212"/>
      <c r="AG94" s="212" t="s">
        <v>129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9"/>
      <c r="B95" s="220"/>
      <c r="C95" s="251" t="s">
        <v>249</v>
      </c>
      <c r="D95" s="222"/>
      <c r="E95" s="223">
        <v>1</v>
      </c>
      <c r="F95" s="221"/>
      <c r="G95" s="221"/>
      <c r="H95" s="221"/>
      <c r="I95" s="221"/>
      <c r="J95" s="221"/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12"/>
      <c r="Z95" s="212"/>
      <c r="AA95" s="212"/>
      <c r="AB95" s="212"/>
      <c r="AC95" s="212"/>
      <c r="AD95" s="212"/>
      <c r="AE95" s="212"/>
      <c r="AF95" s="212"/>
      <c r="AG95" s="212" t="s">
        <v>131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31">
        <v>31</v>
      </c>
      <c r="B96" s="232" t="s">
        <v>250</v>
      </c>
      <c r="C96" s="250" t="s">
        <v>251</v>
      </c>
      <c r="D96" s="233" t="s">
        <v>150</v>
      </c>
      <c r="E96" s="234">
        <v>2.0000000000000001E-4</v>
      </c>
      <c r="F96" s="235"/>
      <c r="G96" s="236">
        <f>ROUND(E96*F96,2)</f>
        <v>0</v>
      </c>
      <c r="H96" s="235"/>
      <c r="I96" s="236">
        <f>ROUND(E96*H96,2)</f>
        <v>0</v>
      </c>
      <c r="J96" s="235"/>
      <c r="K96" s="236">
        <f>ROUND(E96*J96,2)</f>
        <v>0</v>
      </c>
      <c r="L96" s="236">
        <v>21</v>
      </c>
      <c r="M96" s="236">
        <f>G96*(1+L96/100)</f>
        <v>0</v>
      </c>
      <c r="N96" s="236">
        <v>0</v>
      </c>
      <c r="O96" s="236">
        <f>ROUND(E96*N96,2)</f>
        <v>0</v>
      </c>
      <c r="P96" s="236">
        <v>0</v>
      </c>
      <c r="Q96" s="236">
        <f>ROUND(E96*P96,2)</f>
        <v>0</v>
      </c>
      <c r="R96" s="236" t="s">
        <v>227</v>
      </c>
      <c r="S96" s="236" t="s">
        <v>127</v>
      </c>
      <c r="T96" s="237" t="s">
        <v>127</v>
      </c>
      <c r="U96" s="221">
        <v>10.582000000000001</v>
      </c>
      <c r="V96" s="221">
        <f>ROUND(E96*U96,2)</f>
        <v>0</v>
      </c>
      <c r="W96" s="221"/>
      <c r="X96" s="221" t="s">
        <v>193</v>
      </c>
      <c r="Y96" s="212"/>
      <c r="Z96" s="212"/>
      <c r="AA96" s="212"/>
      <c r="AB96" s="212"/>
      <c r="AC96" s="212"/>
      <c r="AD96" s="212"/>
      <c r="AE96" s="212"/>
      <c r="AF96" s="212"/>
      <c r="AG96" s="212" t="s">
        <v>194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9"/>
      <c r="B97" s="220"/>
      <c r="C97" s="252" t="s">
        <v>231</v>
      </c>
      <c r="D97" s="238"/>
      <c r="E97" s="238"/>
      <c r="F97" s="238"/>
      <c r="G97" s="238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12"/>
      <c r="Z97" s="212"/>
      <c r="AA97" s="212"/>
      <c r="AB97" s="212"/>
      <c r="AC97" s="212"/>
      <c r="AD97" s="212"/>
      <c r="AE97" s="212"/>
      <c r="AF97" s="212"/>
      <c r="AG97" s="212" t="s">
        <v>196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x14ac:dyDescent="0.2">
      <c r="A98" s="225" t="s">
        <v>121</v>
      </c>
      <c r="B98" s="226" t="s">
        <v>79</v>
      </c>
      <c r="C98" s="249" t="s">
        <v>80</v>
      </c>
      <c r="D98" s="227"/>
      <c r="E98" s="228"/>
      <c r="F98" s="229"/>
      <c r="G98" s="229">
        <f>SUMIF(AG99:AG152,"&lt;&gt;NOR",G99:G152)</f>
        <v>0</v>
      </c>
      <c r="H98" s="229"/>
      <c r="I98" s="229">
        <f>SUM(I99:I152)</f>
        <v>0</v>
      </c>
      <c r="J98" s="229"/>
      <c r="K98" s="229">
        <f>SUM(K99:K152)</f>
        <v>0</v>
      </c>
      <c r="L98" s="229"/>
      <c r="M98" s="229">
        <f>SUM(M99:M152)</f>
        <v>0</v>
      </c>
      <c r="N98" s="229"/>
      <c r="O98" s="229">
        <f>SUM(O99:O152)</f>
        <v>8.07</v>
      </c>
      <c r="P98" s="229"/>
      <c r="Q98" s="229">
        <f>SUM(Q99:Q152)</f>
        <v>10.040000000000001</v>
      </c>
      <c r="R98" s="229"/>
      <c r="S98" s="229"/>
      <c r="T98" s="230"/>
      <c r="U98" s="224"/>
      <c r="V98" s="224">
        <f>SUM(V99:V152)</f>
        <v>857.08999999999992</v>
      </c>
      <c r="W98" s="224"/>
      <c r="X98" s="224"/>
      <c r="AG98" t="s">
        <v>122</v>
      </c>
    </row>
    <row r="99" spans="1:60" outlineLevel="1" x14ac:dyDescent="0.2">
      <c r="A99" s="231">
        <v>32</v>
      </c>
      <c r="B99" s="232" t="s">
        <v>252</v>
      </c>
      <c r="C99" s="250" t="s">
        <v>253</v>
      </c>
      <c r="D99" s="233" t="s">
        <v>135</v>
      </c>
      <c r="E99" s="234">
        <v>1590</v>
      </c>
      <c r="F99" s="235"/>
      <c r="G99" s="236">
        <f>ROUND(E99*F99,2)</f>
        <v>0</v>
      </c>
      <c r="H99" s="235"/>
      <c r="I99" s="236">
        <f>ROUND(E99*H99,2)</f>
        <v>0</v>
      </c>
      <c r="J99" s="235"/>
      <c r="K99" s="236">
        <f>ROUND(E99*J99,2)</f>
        <v>0</v>
      </c>
      <c r="L99" s="236">
        <v>21</v>
      </c>
      <c r="M99" s="236">
        <f>G99*(1+L99/100)</f>
        <v>0</v>
      </c>
      <c r="N99" s="236">
        <v>5.0000000000000002E-5</v>
      </c>
      <c r="O99" s="236">
        <f>ROUND(E99*N99,2)</f>
        <v>0.08</v>
      </c>
      <c r="P99" s="236">
        <v>5.3200000000000001E-3</v>
      </c>
      <c r="Q99" s="236">
        <f>ROUND(E99*P99,2)</f>
        <v>8.4600000000000009</v>
      </c>
      <c r="R99" s="236" t="s">
        <v>227</v>
      </c>
      <c r="S99" s="236" t="s">
        <v>127</v>
      </c>
      <c r="T99" s="237" t="s">
        <v>127</v>
      </c>
      <c r="U99" s="221">
        <v>0.10299999999999999</v>
      </c>
      <c r="V99" s="221">
        <f>ROUND(E99*U99,2)</f>
        <v>163.77000000000001</v>
      </c>
      <c r="W99" s="221"/>
      <c r="X99" s="221" t="s">
        <v>128</v>
      </c>
      <c r="Y99" s="212"/>
      <c r="Z99" s="212"/>
      <c r="AA99" s="212"/>
      <c r="AB99" s="212"/>
      <c r="AC99" s="212"/>
      <c r="AD99" s="212"/>
      <c r="AE99" s="212"/>
      <c r="AF99" s="212"/>
      <c r="AG99" s="212" t="s">
        <v>129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9"/>
      <c r="B100" s="220"/>
      <c r="C100" s="251" t="s">
        <v>254</v>
      </c>
      <c r="D100" s="222"/>
      <c r="E100" s="223">
        <v>1590</v>
      </c>
      <c r="F100" s="221"/>
      <c r="G100" s="221"/>
      <c r="H100" s="221"/>
      <c r="I100" s="221"/>
      <c r="J100" s="221"/>
      <c r="K100" s="221"/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21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131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31">
        <v>33</v>
      </c>
      <c r="B101" s="232" t="s">
        <v>255</v>
      </c>
      <c r="C101" s="250" t="s">
        <v>256</v>
      </c>
      <c r="D101" s="233" t="s">
        <v>135</v>
      </c>
      <c r="E101" s="234">
        <v>188</v>
      </c>
      <c r="F101" s="235"/>
      <c r="G101" s="236">
        <f>ROUND(E101*F101,2)</f>
        <v>0</v>
      </c>
      <c r="H101" s="235"/>
      <c r="I101" s="236">
        <f>ROUND(E101*H101,2)</f>
        <v>0</v>
      </c>
      <c r="J101" s="235"/>
      <c r="K101" s="236">
        <f>ROUND(E101*J101,2)</f>
        <v>0</v>
      </c>
      <c r="L101" s="236">
        <v>21</v>
      </c>
      <c r="M101" s="236">
        <f>G101*(1+L101/100)</f>
        <v>0</v>
      </c>
      <c r="N101" s="236">
        <v>6.0000000000000002E-5</v>
      </c>
      <c r="O101" s="236">
        <f>ROUND(E101*N101,2)</f>
        <v>0.01</v>
      </c>
      <c r="P101" s="236">
        <v>8.4100000000000008E-3</v>
      </c>
      <c r="Q101" s="236">
        <f>ROUND(E101*P101,2)</f>
        <v>1.58</v>
      </c>
      <c r="R101" s="236" t="s">
        <v>227</v>
      </c>
      <c r="S101" s="236" t="s">
        <v>127</v>
      </c>
      <c r="T101" s="237" t="s">
        <v>127</v>
      </c>
      <c r="U101" s="221">
        <v>0.187</v>
      </c>
      <c r="V101" s="221">
        <f>ROUND(E101*U101,2)</f>
        <v>35.159999999999997</v>
      </c>
      <c r="W101" s="221"/>
      <c r="X101" s="221" t="s">
        <v>128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129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9"/>
      <c r="B102" s="220"/>
      <c r="C102" s="251" t="s">
        <v>257</v>
      </c>
      <c r="D102" s="222"/>
      <c r="E102" s="223">
        <v>188</v>
      </c>
      <c r="F102" s="221"/>
      <c r="G102" s="221"/>
      <c r="H102" s="221"/>
      <c r="I102" s="221"/>
      <c r="J102" s="221"/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131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ht="22.5" outlineLevel="1" x14ac:dyDescent="0.2">
      <c r="A103" s="231">
        <v>34</v>
      </c>
      <c r="B103" s="232" t="s">
        <v>258</v>
      </c>
      <c r="C103" s="250" t="s">
        <v>259</v>
      </c>
      <c r="D103" s="233" t="s">
        <v>156</v>
      </c>
      <c r="E103" s="234">
        <v>23</v>
      </c>
      <c r="F103" s="235"/>
      <c r="G103" s="236">
        <f>ROUND(E103*F103,2)</f>
        <v>0</v>
      </c>
      <c r="H103" s="235"/>
      <c r="I103" s="236">
        <f>ROUND(E103*H103,2)</f>
        <v>0</v>
      </c>
      <c r="J103" s="235"/>
      <c r="K103" s="236">
        <f>ROUND(E103*J103,2)</f>
        <v>0</v>
      </c>
      <c r="L103" s="236">
        <v>21</v>
      </c>
      <c r="M103" s="236">
        <f>G103*(1+L103/100)</f>
        <v>0</v>
      </c>
      <c r="N103" s="236">
        <v>1.14E-3</v>
      </c>
      <c r="O103" s="236">
        <f>ROUND(E103*N103,2)</f>
        <v>0.03</v>
      </c>
      <c r="P103" s="236">
        <v>0</v>
      </c>
      <c r="Q103" s="236">
        <f>ROUND(E103*P103,2)</f>
        <v>0</v>
      </c>
      <c r="R103" s="236" t="s">
        <v>227</v>
      </c>
      <c r="S103" s="236" t="s">
        <v>127</v>
      </c>
      <c r="T103" s="237" t="s">
        <v>127</v>
      </c>
      <c r="U103" s="221">
        <v>1.1020000000000001</v>
      </c>
      <c r="V103" s="221">
        <f>ROUND(E103*U103,2)</f>
        <v>25.35</v>
      </c>
      <c r="W103" s="221"/>
      <c r="X103" s="221" t="s">
        <v>128</v>
      </c>
      <c r="Y103" s="212"/>
      <c r="Z103" s="212"/>
      <c r="AA103" s="212"/>
      <c r="AB103" s="212"/>
      <c r="AC103" s="212"/>
      <c r="AD103" s="212"/>
      <c r="AE103" s="212"/>
      <c r="AF103" s="212"/>
      <c r="AG103" s="212" t="s">
        <v>129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9"/>
      <c r="B104" s="220"/>
      <c r="C104" s="251" t="s">
        <v>260</v>
      </c>
      <c r="D104" s="222"/>
      <c r="E104" s="223">
        <v>2</v>
      </c>
      <c r="F104" s="221"/>
      <c r="G104" s="221"/>
      <c r="H104" s="221"/>
      <c r="I104" s="221"/>
      <c r="J104" s="221"/>
      <c r="K104" s="221"/>
      <c r="L104" s="221"/>
      <c r="M104" s="221"/>
      <c r="N104" s="221"/>
      <c r="O104" s="221"/>
      <c r="P104" s="221"/>
      <c r="Q104" s="221"/>
      <c r="R104" s="221"/>
      <c r="S104" s="221"/>
      <c r="T104" s="221"/>
      <c r="U104" s="221"/>
      <c r="V104" s="221"/>
      <c r="W104" s="221"/>
      <c r="X104" s="221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131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9"/>
      <c r="B105" s="220"/>
      <c r="C105" s="251" t="s">
        <v>261</v>
      </c>
      <c r="D105" s="222"/>
      <c r="E105" s="223">
        <v>2</v>
      </c>
      <c r="F105" s="221"/>
      <c r="G105" s="221"/>
      <c r="H105" s="221"/>
      <c r="I105" s="221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131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9"/>
      <c r="B106" s="220"/>
      <c r="C106" s="251" t="s">
        <v>262</v>
      </c>
      <c r="D106" s="222"/>
      <c r="E106" s="223">
        <v>2</v>
      </c>
      <c r="F106" s="221"/>
      <c r="G106" s="221"/>
      <c r="H106" s="221"/>
      <c r="I106" s="221"/>
      <c r="J106" s="221"/>
      <c r="K106" s="221"/>
      <c r="L106" s="221"/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21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131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9"/>
      <c r="B107" s="220"/>
      <c r="C107" s="251" t="s">
        <v>263</v>
      </c>
      <c r="D107" s="222"/>
      <c r="E107" s="223">
        <v>1</v>
      </c>
      <c r="F107" s="221"/>
      <c r="G107" s="221"/>
      <c r="H107" s="221"/>
      <c r="I107" s="221"/>
      <c r="J107" s="221"/>
      <c r="K107" s="221"/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21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131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9"/>
      <c r="B108" s="220"/>
      <c r="C108" s="251" t="s">
        <v>264</v>
      </c>
      <c r="D108" s="222"/>
      <c r="E108" s="223">
        <v>2</v>
      </c>
      <c r="F108" s="221"/>
      <c r="G108" s="221"/>
      <c r="H108" s="221"/>
      <c r="I108" s="221"/>
      <c r="J108" s="221"/>
      <c r="K108" s="221"/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221"/>
      <c r="X108" s="221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131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9"/>
      <c r="B109" s="220"/>
      <c r="C109" s="251" t="s">
        <v>265</v>
      </c>
      <c r="D109" s="222"/>
      <c r="E109" s="223">
        <v>2</v>
      </c>
      <c r="F109" s="221"/>
      <c r="G109" s="221"/>
      <c r="H109" s="221"/>
      <c r="I109" s="221"/>
      <c r="J109" s="221"/>
      <c r="K109" s="221"/>
      <c r="L109" s="221"/>
      <c r="M109" s="221"/>
      <c r="N109" s="221"/>
      <c r="O109" s="221"/>
      <c r="P109" s="221"/>
      <c r="Q109" s="221"/>
      <c r="R109" s="221"/>
      <c r="S109" s="221"/>
      <c r="T109" s="221"/>
      <c r="U109" s="221"/>
      <c r="V109" s="221"/>
      <c r="W109" s="221"/>
      <c r="X109" s="221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131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9"/>
      <c r="B110" s="220"/>
      <c r="C110" s="251" t="s">
        <v>266</v>
      </c>
      <c r="D110" s="222"/>
      <c r="E110" s="223">
        <v>2</v>
      </c>
      <c r="F110" s="221"/>
      <c r="G110" s="221"/>
      <c r="H110" s="221"/>
      <c r="I110" s="221"/>
      <c r="J110" s="221"/>
      <c r="K110" s="221"/>
      <c r="L110" s="221"/>
      <c r="M110" s="221"/>
      <c r="N110" s="221"/>
      <c r="O110" s="221"/>
      <c r="P110" s="221"/>
      <c r="Q110" s="221"/>
      <c r="R110" s="221"/>
      <c r="S110" s="221"/>
      <c r="T110" s="221"/>
      <c r="U110" s="221"/>
      <c r="V110" s="221"/>
      <c r="W110" s="221"/>
      <c r="X110" s="221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131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9"/>
      <c r="B111" s="220"/>
      <c r="C111" s="251" t="s">
        <v>267</v>
      </c>
      <c r="D111" s="222"/>
      <c r="E111" s="223">
        <v>2</v>
      </c>
      <c r="F111" s="221"/>
      <c r="G111" s="221"/>
      <c r="H111" s="221"/>
      <c r="I111" s="221"/>
      <c r="J111" s="221"/>
      <c r="K111" s="221"/>
      <c r="L111" s="221"/>
      <c r="M111" s="221"/>
      <c r="N111" s="221"/>
      <c r="O111" s="221"/>
      <c r="P111" s="221"/>
      <c r="Q111" s="221"/>
      <c r="R111" s="221"/>
      <c r="S111" s="221"/>
      <c r="T111" s="221"/>
      <c r="U111" s="221"/>
      <c r="V111" s="221"/>
      <c r="W111" s="221"/>
      <c r="X111" s="221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131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9"/>
      <c r="B112" s="220"/>
      <c r="C112" s="251" t="s">
        <v>268</v>
      </c>
      <c r="D112" s="222"/>
      <c r="E112" s="223">
        <v>2</v>
      </c>
      <c r="F112" s="221"/>
      <c r="G112" s="221"/>
      <c r="H112" s="221"/>
      <c r="I112" s="221"/>
      <c r="J112" s="221"/>
      <c r="K112" s="221"/>
      <c r="L112" s="221"/>
      <c r="M112" s="221"/>
      <c r="N112" s="221"/>
      <c r="O112" s="221"/>
      <c r="P112" s="221"/>
      <c r="Q112" s="221"/>
      <c r="R112" s="221"/>
      <c r="S112" s="221"/>
      <c r="T112" s="221"/>
      <c r="U112" s="221"/>
      <c r="V112" s="221"/>
      <c r="W112" s="221"/>
      <c r="X112" s="221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131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9"/>
      <c r="B113" s="220"/>
      <c r="C113" s="251" t="s">
        <v>269</v>
      </c>
      <c r="D113" s="222"/>
      <c r="E113" s="223">
        <v>2</v>
      </c>
      <c r="F113" s="221"/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131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9"/>
      <c r="B114" s="220"/>
      <c r="C114" s="251" t="s">
        <v>270</v>
      </c>
      <c r="D114" s="222"/>
      <c r="E114" s="223">
        <v>2</v>
      </c>
      <c r="F114" s="221"/>
      <c r="G114" s="221"/>
      <c r="H114" s="221"/>
      <c r="I114" s="221"/>
      <c r="J114" s="221"/>
      <c r="K114" s="221"/>
      <c r="L114" s="221"/>
      <c r="M114" s="221"/>
      <c r="N114" s="221"/>
      <c r="O114" s="221"/>
      <c r="P114" s="221"/>
      <c r="Q114" s="221"/>
      <c r="R114" s="221"/>
      <c r="S114" s="221"/>
      <c r="T114" s="221"/>
      <c r="U114" s="221"/>
      <c r="V114" s="221"/>
      <c r="W114" s="221"/>
      <c r="X114" s="221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131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9"/>
      <c r="B115" s="220"/>
      <c r="C115" s="251" t="s">
        <v>271</v>
      </c>
      <c r="D115" s="222"/>
      <c r="E115" s="223">
        <v>2</v>
      </c>
      <c r="F115" s="221"/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131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ht="22.5" outlineLevel="1" x14ac:dyDescent="0.2">
      <c r="A116" s="231">
        <v>35</v>
      </c>
      <c r="B116" s="232" t="s">
        <v>272</v>
      </c>
      <c r="C116" s="250" t="s">
        <v>273</v>
      </c>
      <c r="D116" s="233" t="s">
        <v>135</v>
      </c>
      <c r="E116" s="234">
        <v>154</v>
      </c>
      <c r="F116" s="235"/>
      <c r="G116" s="236">
        <f>ROUND(E116*F116,2)</f>
        <v>0</v>
      </c>
      <c r="H116" s="235"/>
      <c r="I116" s="236">
        <f>ROUND(E116*H116,2)</f>
        <v>0</v>
      </c>
      <c r="J116" s="235"/>
      <c r="K116" s="236">
        <f>ROUND(E116*J116,2)</f>
        <v>0</v>
      </c>
      <c r="L116" s="236">
        <v>21</v>
      </c>
      <c r="M116" s="236">
        <f>G116*(1+L116/100)</f>
        <v>0</v>
      </c>
      <c r="N116" s="236">
        <v>6.8000000000000005E-4</v>
      </c>
      <c r="O116" s="236">
        <f>ROUND(E116*N116,2)</f>
        <v>0.1</v>
      </c>
      <c r="P116" s="236">
        <v>0</v>
      </c>
      <c r="Q116" s="236">
        <f>ROUND(E116*P116,2)</f>
        <v>0</v>
      </c>
      <c r="R116" s="236" t="s">
        <v>227</v>
      </c>
      <c r="S116" s="236" t="s">
        <v>127</v>
      </c>
      <c r="T116" s="237" t="s">
        <v>127</v>
      </c>
      <c r="U116" s="221">
        <v>0.23899999999999999</v>
      </c>
      <c r="V116" s="221">
        <f>ROUND(E116*U116,2)</f>
        <v>36.81</v>
      </c>
      <c r="W116" s="221"/>
      <c r="X116" s="221" t="s">
        <v>128</v>
      </c>
      <c r="Y116" s="212"/>
      <c r="Z116" s="212"/>
      <c r="AA116" s="212"/>
      <c r="AB116" s="212"/>
      <c r="AC116" s="212"/>
      <c r="AD116" s="212"/>
      <c r="AE116" s="212"/>
      <c r="AF116" s="212"/>
      <c r="AG116" s="212" t="s">
        <v>129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9"/>
      <c r="B117" s="220"/>
      <c r="C117" s="252" t="s">
        <v>202</v>
      </c>
      <c r="D117" s="238"/>
      <c r="E117" s="238"/>
      <c r="F117" s="238"/>
      <c r="G117" s="238"/>
      <c r="H117" s="221"/>
      <c r="I117" s="221"/>
      <c r="J117" s="221"/>
      <c r="K117" s="221"/>
      <c r="L117" s="221"/>
      <c r="M117" s="221"/>
      <c r="N117" s="221"/>
      <c r="O117" s="221"/>
      <c r="P117" s="221"/>
      <c r="Q117" s="221"/>
      <c r="R117" s="221"/>
      <c r="S117" s="221"/>
      <c r="T117" s="221"/>
      <c r="U117" s="221"/>
      <c r="V117" s="221"/>
      <c r="W117" s="221"/>
      <c r="X117" s="221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196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9"/>
      <c r="B118" s="220"/>
      <c r="C118" s="253" t="s">
        <v>205</v>
      </c>
      <c r="D118" s="239"/>
      <c r="E118" s="239"/>
      <c r="F118" s="239"/>
      <c r="G118" s="239"/>
      <c r="H118" s="221"/>
      <c r="I118" s="221"/>
      <c r="J118" s="221"/>
      <c r="K118" s="221"/>
      <c r="L118" s="221"/>
      <c r="M118" s="221"/>
      <c r="N118" s="221"/>
      <c r="O118" s="221"/>
      <c r="P118" s="221"/>
      <c r="Q118" s="221"/>
      <c r="R118" s="221"/>
      <c r="S118" s="221"/>
      <c r="T118" s="221"/>
      <c r="U118" s="221"/>
      <c r="V118" s="221"/>
      <c r="W118" s="221"/>
      <c r="X118" s="221"/>
      <c r="Y118" s="212"/>
      <c r="Z118" s="212"/>
      <c r="AA118" s="212"/>
      <c r="AB118" s="212"/>
      <c r="AC118" s="212"/>
      <c r="AD118" s="212"/>
      <c r="AE118" s="212"/>
      <c r="AF118" s="212"/>
      <c r="AG118" s="212" t="s">
        <v>204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9"/>
      <c r="B119" s="220"/>
      <c r="C119" s="251" t="s">
        <v>274</v>
      </c>
      <c r="D119" s="222"/>
      <c r="E119" s="223">
        <v>154</v>
      </c>
      <c r="F119" s="221"/>
      <c r="G119" s="221"/>
      <c r="H119" s="221"/>
      <c r="I119" s="221"/>
      <c r="J119" s="221"/>
      <c r="K119" s="221"/>
      <c r="L119" s="221"/>
      <c r="M119" s="221"/>
      <c r="N119" s="221"/>
      <c r="O119" s="221"/>
      <c r="P119" s="221"/>
      <c r="Q119" s="221"/>
      <c r="R119" s="221"/>
      <c r="S119" s="221"/>
      <c r="T119" s="221"/>
      <c r="U119" s="221"/>
      <c r="V119" s="221"/>
      <c r="W119" s="221"/>
      <c r="X119" s="221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131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ht="22.5" outlineLevel="1" x14ac:dyDescent="0.2">
      <c r="A120" s="231">
        <v>36</v>
      </c>
      <c r="B120" s="232" t="s">
        <v>275</v>
      </c>
      <c r="C120" s="250" t="s">
        <v>276</v>
      </c>
      <c r="D120" s="233" t="s">
        <v>135</v>
      </c>
      <c r="E120" s="234">
        <v>84</v>
      </c>
      <c r="F120" s="235"/>
      <c r="G120" s="236">
        <f>ROUND(E120*F120,2)</f>
        <v>0</v>
      </c>
      <c r="H120" s="235"/>
      <c r="I120" s="236">
        <f>ROUND(E120*H120,2)</f>
        <v>0</v>
      </c>
      <c r="J120" s="235"/>
      <c r="K120" s="236">
        <f>ROUND(E120*J120,2)</f>
        <v>0</v>
      </c>
      <c r="L120" s="236">
        <v>21</v>
      </c>
      <c r="M120" s="236">
        <f>G120*(1+L120/100)</f>
        <v>0</v>
      </c>
      <c r="N120" s="236">
        <v>7.9000000000000001E-4</v>
      </c>
      <c r="O120" s="236">
        <f>ROUND(E120*N120,2)</f>
        <v>7.0000000000000007E-2</v>
      </c>
      <c r="P120" s="236">
        <v>0</v>
      </c>
      <c r="Q120" s="236">
        <f>ROUND(E120*P120,2)</f>
        <v>0</v>
      </c>
      <c r="R120" s="236" t="s">
        <v>227</v>
      </c>
      <c r="S120" s="236" t="s">
        <v>127</v>
      </c>
      <c r="T120" s="237" t="s">
        <v>127</v>
      </c>
      <c r="U120" s="221">
        <v>0.26300000000000001</v>
      </c>
      <c r="V120" s="221">
        <f>ROUND(E120*U120,2)</f>
        <v>22.09</v>
      </c>
      <c r="W120" s="221"/>
      <c r="X120" s="221" t="s">
        <v>128</v>
      </c>
      <c r="Y120" s="212"/>
      <c r="Z120" s="212"/>
      <c r="AA120" s="212"/>
      <c r="AB120" s="212"/>
      <c r="AC120" s="212"/>
      <c r="AD120" s="212"/>
      <c r="AE120" s="212"/>
      <c r="AF120" s="212"/>
      <c r="AG120" s="212" t="s">
        <v>129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9"/>
      <c r="B121" s="220"/>
      <c r="C121" s="252" t="s">
        <v>202</v>
      </c>
      <c r="D121" s="238"/>
      <c r="E121" s="238"/>
      <c r="F121" s="238"/>
      <c r="G121" s="238"/>
      <c r="H121" s="221"/>
      <c r="I121" s="221"/>
      <c r="J121" s="221"/>
      <c r="K121" s="221"/>
      <c r="L121" s="221"/>
      <c r="M121" s="221"/>
      <c r="N121" s="221"/>
      <c r="O121" s="221"/>
      <c r="P121" s="221"/>
      <c r="Q121" s="221"/>
      <c r="R121" s="221"/>
      <c r="S121" s="221"/>
      <c r="T121" s="221"/>
      <c r="U121" s="221"/>
      <c r="V121" s="221"/>
      <c r="W121" s="221"/>
      <c r="X121" s="221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196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9"/>
      <c r="B122" s="220"/>
      <c r="C122" s="253" t="s">
        <v>205</v>
      </c>
      <c r="D122" s="239"/>
      <c r="E122" s="239"/>
      <c r="F122" s="239"/>
      <c r="G122" s="239"/>
      <c r="H122" s="221"/>
      <c r="I122" s="221"/>
      <c r="J122" s="221"/>
      <c r="K122" s="221"/>
      <c r="L122" s="221"/>
      <c r="M122" s="221"/>
      <c r="N122" s="221"/>
      <c r="O122" s="221"/>
      <c r="P122" s="221"/>
      <c r="Q122" s="221"/>
      <c r="R122" s="221"/>
      <c r="S122" s="221"/>
      <c r="T122" s="221"/>
      <c r="U122" s="221"/>
      <c r="V122" s="221"/>
      <c r="W122" s="221"/>
      <c r="X122" s="221"/>
      <c r="Y122" s="212"/>
      <c r="Z122" s="212"/>
      <c r="AA122" s="212"/>
      <c r="AB122" s="212"/>
      <c r="AC122" s="212"/>
      <c r="AD122" s="212"/>
      <c r="AE122" s="212"/>
      <c r="AF122" s="212"/>
      <c r="AG122" s="212" t="s">
        <v>204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9"/>
      <c r="B123" s="220"/>
      <c r="C123" s="251" t="s">
        <v>277</v>
      </c>
      <c r="D123" s="222"/>
      <c r="E123" s="223">
        <v>84</v>
      </c>
      <c r="F123" s="221"/>
      <c r="G123" s="221"/>
      <c r="H123" s="221"/>
      <c r="I123" s="221"/>
      <c r="J123" s="221"/>
      <c r="K123" s="221"/>
      <c r="L123" s="221"/>
      <c r="M123" s="221"/>
      <c r="N123" s="221"/>
      <c r="O123" s="221"/>
      <c r="P123" s="221"/>
      <c r="Q123" s="221"/>
      <c r="R123" s="221"/>
      <c r="S123" s="221"/>
      <c r="T123" s="221"/>
      <c r="U123" s="221"/>
      <c r="V123" s="221"/>
      <c r="W123" s="221"/>
      <c r="X123" s="221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131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ht="22.5" outlineLevel="1" x14ac:dyDescent="0.2">
      <c r="A124" s="231">
        <v>37</v>
      </c>
      <c r="B124" s="232" t="s">
        <v>278</v>
      </c>
      <c r="C124" s="250" t="s">
        <v>279</v>
      </c>
      <c r="D124" s="233" t="s">
        <v>135</v>
      </c>
      <c r="E124" s="234">
        <v>342</v>
      </c>
      <c r="F124" s="235"/>
      <c r="G124" s="236">
        <f>ROUND(E124*F124,2)</f>
        <v>0</v>
      </c>
      <c r="H124" s="235"/>
      <c r="I124" s="236">
        <f>ROUND(E124*H124,2)</f>
        <v>0</v>
      </c>
      <c r="J124" s="235"/>
      <c r="K124" s="236">
        <f>ROUND(E124*J124,2)</f>
        <v>0</v>
      </c>
      <c r="L124" s="236">
        <v>21</v>
      </c>
      <c r="M124" s="236">
        <f>G124*(1+L124/100)</f>
        <v>0</v>
      </c>
      <c r="N124" s="236">
        <v>1.08E-3</v>
      </c>
      <c r="O124" s="236">
        <f>ROUND(E124*N124,2)</f>
        <v>0.37</v>
      </c>
      <c r="P124" s="236">
        <v>0</v>
      </c>
      <c r="Q124" s="236">
        <f>ROUND(E124*P124,2)</f>
        <v>0</v>
      </c>
      <c r="R124" s="236" t="s">
        <v>227</v>
      </c>
      <c r="S124" s="236" t="s">
        <v>127</v>
      </c>
      <c r="T124" s="237" t="s">
        <v>127</v>
      </c>
      <c r="U124" s="221">
        <v>0.27400000000000002</v>
      </c>
      <c r="V124" s="221">
        <f>ROUND(E124*U124,2)</f>
        <v>93.71</v>
      </c>
      <c r="W124" s="221"/>
      <c r="X124" s="221" t="s">
        <v>128</v>
      </c>
      <c r="Y124" s="212"/>
      <c r="Z124" s="212"/>
      <c r="AA124" s="212"/>
      <c r="AB124" s="212"/>
      <c r="AC124" s="212"/>
      <c r="AD124" s="212"/>
      <c r="AE124" s="212"/>
      <c r="AF124" s="212"/>
      <c r="AG124" s="212" t="s">
        <v>129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9"/>
      <c r="B125" s="220"/>
      <c r="C125" s="252" t="s">
        <v>202</v>
      </c>
      <c r="D125" s="238"/>
      <c r="E125" s="238"/>
      <c r="F125" s="238"/>
      <c r="G125" s="238"/>
      <c r="H125" s="221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196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9"/>
      <c r="B126" s="220"/>
      <c r="C126" s="253" t="s">
        <v>205</v>
      </c>
      <c r="D126" s="239"/>
      <c r="E126" s="239"/>
      <c r="F126" s="239"/>
      <c r="G126" s="239"/>
      <c r="H126" s="221"/>
      <c r="I126" s="221"/>
      <c r="J126" s="221"/>
      <c r="K126" s="221"/>
      <c r="L126" s="221"/>
      <c r="M126" s="221"/>
      <c r="N126" s="221"/>
      <c r="O126" s="221"/>
      <c r="P126" s="221"/>
      <c r="Q126" s="221"/>
      <c r="R126" s="221"/>
      <c r="S126" s="221"/>
      <c r="T126" s="221"/>
      <c r="U126" s="221"/>
      <c r="V126" s="221"/>
      <c r="W126" s="221"/>
      <c r="X126" s="221"/>
      <c r="Y126" s="212"/>
      <c r="Z126" s="212"/>
      <c r="AA126" s="212"/>
      <c r="AB126" s="212"/>
      <c r="AC126" s="212"/>
      <c r="AD126" s="212"/>
      <c r="AE126" s="212"/>
      <c r="AF126" s="212"/>
      <c r="AG126" s="212" t="s">
        <v>204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9"/>
      <c r="B127" s="220"/>
      <c r="C127" s="251" t="s">
        <v>280</v>
      </c>
      <c r="D127" s="222"/>
      <c r="E127" s="223">
        <v>342</v>
      </c>
      <c r="F127" s="221"/>
      <c r="G127" s="221"/>
      <c r="H127" s="221"/>
      <c r="I127" s="221"/>
      <c r="J127" s="221"/>
      <c r="K127" s="221"/>
      <c r="L127" s="221"/>
      <c r="M127" s="221"/>
      <c r="N127" s="221"/>
      <c r="O127" s="221"/>
      <c r="P127" s="221"/>
      <c r="Q127" s="221"/>
      <c r="R127" s="221"/>
      <c r="S127" s="221"/>
      <c r="T127" s="221"/>
      <c r="U127" s="221"/>
      <c r="V127" s="221"/>
      <c r="W127" s="221"/>
      <c r="X127" s="221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131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ht="22.5" outlineLevel="1" x14ac:dyDescent="0.2">
      <c r="A128" s="231">
        <v>38</v>
      </c>
      <c r="B128" s="232" t="s">
        <v>281</v>
      </c>
      <c r="C128" s="250" t="s">
        <v>282</v>
      </c>
      <c r="D128" s="233" t="s">
        <v>135</v>
      </c>
      <c r="E128" s="234">
        <v>378</v>
      </c>
      <c r="F128" s="235"/>
      <c r="G128" s="236">
        <f>ROUND(E128*F128,2)</f>
        <v>0</v>
      </c>
      <c r="H128" s="235"/>
      <c r="I128" s="236">
        <f>ROUND(E128*H128,2)</f>
        <v>0</v>
      </c>
      <c r="J128" s="235"/>
      <c r="K128" s="236">
        <f>ROUND(E128*J128,2)</f>
        <v>0</v>
      </c>
      <c r="L128" s="236">
        <v>21</v>
      </c>
      <c r="M128" s="236">
        <f>G128*(1+L128/100)</f>
        <v>0</v>
      </c>
      <c r="N128" s="236">
        <v>1.33E-3</v>
      </c>
      <c r="O128" s="236">
        <f>ROUND(E128*N128,2)</f>
        <v>0.5</v>
      </c>
      <c r="P128" s="236">
        <v>0</v>
      </c>
      <c r="Q128" s="236">
        <f>ROUND(E128*P128,2)</f>
        <v>0</v>
      </c>
      <c r="R128" s="236" t="s">
        <v>227</v>
      </c>
      <c r="S128" s="236" t="s">
        <v>127</v>
      </c>
      <c r="T128" s="237" t="s">
        <v>127</v>
      </c>
      <c r="U128" s="221">
        <v>0.28499999999999998</v>
      </c>
      <c r="V128" s="221">
        <f>ROUND(E128*U128,2)</f>
        <v>107.73</v>
      </c>
      <c r="W128" s="221"/>
      <c r="X128" s="221" t="s">
        <v>128</v>
      </c>
      <c r="Y128" s="212"/>
      <c r="Z128" s="212"/>
      <c r="AA128" s="212"/>
      <c r="AB128" s="212"/>
      <c r="AC128" s="212"/>
      <c r="AD128" s="212"/>
      <c r="AE128" s="212"/>
      <c r="AF128" s="212"/>
      <c r="AG128" s="212" t="s">
        <v>129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9"/>
      <c r="B129" s="220"/>
      <c r="C129" s="252" t="s">
        <v>202</v>
      </c>
      <c r="D129" s="238"/>
      <c r="E129" s="238"/>
      <c r="F129" s="238"/>
      <c r="G129" s="238"/>
      <c r="H129" s="221"/>
      <c r="I129" s="221"/>
      <c r="J129" s="221"/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21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196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9"/>
      <c r="B130" s="220"/>
      <c r="C130" s="253" t="s">
        <v>205</v>
      </c>
      <c r="D130" s="239"/>
      <c r="E130" s="239"/>
      <c r="F130" s="239"/>
      <c r="G130" s="239"/>
      <c r="H130" s="221"/>
      <c r="I130" s="221"/>
      <c r="J130" s="221"/>
      <c r="K130" s="221"/>
      <c r="L130" s="221"/>
      <c r="M130" s="221"/>
      <c r="N130" s="221"/>
      <c r="O130" s="221"/>
      <c r="P130" s="221"/>
      <c r="Q130" s="221"/>
      <c r="R130" s="221"/>
      <c r="S130" s="221"/>
      <c r="T130" s="221"/>
      <c r="U130" s="221"/>
      <c r="V130" s="221"/>
      <c r="W130" s="221"/>
      <c r="X130" s="221"/>
      <c r="Y130" s="212"/>
      <c r="Z130" s="212"/>
      <c r="AA130" s="212"/>
      <c r="AB130" s="212"/>
      <c r="AC130" s="212"/>
      <c r="AD130" s="212"/>
      <c r="AE130" s="212"/>
      <c r="AF130" s="212"/>
      <c r="AG130" s="212" t="s">
        <v>204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9"/>
      <c r="B131" s="220"/>
      <c r="C131" s="251" t="s">
        <v>283</v>
      </c>
      <c r="D131" s="222"/>
      <c r="E131" s="223">
        <v>378</v>
      </c>
      <c r="F131" s="221"/>
      <c r="G131" s="221"/>
      <c r="H131" s="221"/>
      <c r="I131" s="221"/>
      <c r="J131" s="221"/>
      <c r="K131" s="221"/>
      <c r="L131" s="221"/>
      <c r="M131" s="221"/>
      <c r="N131" s="221"/>
      <c r="O131" s="221"/>
      <c r="P131" s="221"/>
      <c r="Q131" s="221"/>
      <c r="R131" s="221"/>
      <c r="S131" s="221"/>
      <c r="T131" s="221"/>
      <c r="U131" s="221"/>
      <c r="V131" s="221"/>
      <c r="W131" s="221"/>
      <c r="X131" s="221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131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ht="22.5" outlineLevel="1" x14ac:dyDescent="0.2">
      <c r="A132" s="231">
        <v>39</v>
      </c>
      <c r="B132" s="232" t="s">
        <v>284</v>
      </c>
      <c r="C132" s="250" t="s">
        <v>285</v>
      </c>
      <c r="D132" s="233" t="s">
        <v>135</v>
      </c>
      <c r="E132" s="234">
        <v>474</v>
      </c>
      <c r="F132" s="235"/>
      <c r="G132" s="236">
        <f>ROUND(E132*F132,2)</f>
        <v>0</v>
      </c>
      <c r="H132" s="235"/>
      <c r="I132" s="236">
        <f>ROUND(E132*H132,2)</f>
        <v>0</v>
      </c>
      <c r="J132" s="235"/>
      <c r="K132" s="236">
        <f>ROUND(E132*J132,2)</f>
        <v>0</v>
      </c>
      <c r="L132" s="236">
        <v>21</v>
      </c>
      <c r="M132" s="236">
        <f>G132*(1+L132/100)</f>
        <v>0</v>
      </c>
      <c r="N132" s="236">
        <v>1.6199999999999999E-3</v>
      </c>
      <c r="O132" s="236">
        <f>ROUND(E132*N132,2)</f>
        <v>0.77</v>
      </c>
      <c r="P132" s="236">
        <v>0</v>
      </c>
      <c r="Q132" s="236">
        <f>ROUND(E132*P132,2)</f>
        <v>0</v>
      </c>
      <c r="R132" s="236" t="s">
        <v>227</v>
      </c>
      <c r="S132" s="236" t="s">
        <v>127</v>
      </c>
      <c r="T132" s="237" t="s">
        <v>127</v>
      </c>
      <c r="U132" s="221">
        <v>0.31900000000000001</v>
      </c>
      <c r="V132" s="221">
        <f>ROUND(E132*U132,2)</f>
        <v>151.21</v>
      </c>
      <c r="W132" s="221"/>
      <c r="X132" s="221" t="s">
        <v>128</v>
      </c>
      <c r="Y132" s="212"/>
      <c r="Z132" s="212"/>
      <c r="AA132" s="212"/>
      <c r="AB132" s="212"/>
      <c r="AC132" s="212"/>
      <c r="AD132" s="212"/>
      <c r="AE132" s="212"/>
      <c r="AF132" s="212"/>
      <c r="AG132" s="212" t="s">
        <v>129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9"/>
      <c r="B133" s="220"/>
      <c r="C133" s="252" t="s">
        <v>202</v>
      </c>
      <c r="D133" s="238"/>
      <c r="E133" s="238"/>
      <c r="F133" s="238"/>
      <c r="G133" s="238"/>
      <c r="H133" s="221"/>
      <c r="I133" s="221"/>
      <c r="J133" s="221"/>
      <c r="K133" s="221"/>
      <c r="L133" s="221"/>
      <c r="M133" s="221"/>
      <c r="N133" s="221"/>
      <c r="O133" s="221"/>
      <c r="P133" s="221"/>
      <c r="Q133" s="221"/>
      <c r="R133" s="221"/>
      <c r="S133" s="221"/>
      <c r="T133" s="221"/>
      <c r="U133" s="221"/>
      <c r="V133" s="221"/>
      <c r="W133" s="221"/>
      <c r="X133" s="221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196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9"/>
      <c r="B134" s="220"/>
      <c r="C134" s="253" t="s">
        <v>205</v>
      </c>
      <c r="D134" s="239"/>
      <c r="E134" s="239"/>
      <c r="F134" s="239"/>
      <c r="G134" s="239"/>
      <c r="H134" s="221"/>
      <c r="I134" s="221"/>
      <c r="J134" s="221"/>
      <c r="K134" s="221"/>
      <c r="L134" s="221"/>
      <c r="M134" s="221"/>
      <c r="N134" s="221"/>
      <c r="O134" s="221"/>
      <c r="P134" s="221"/>
      <c r="Q134" s="221"/>
      <c r="R134" s="221"/>
      <c r="S134" s="221"/>
      <c r="T134" s="221"/>
      <c r="U134" s="221"/>
      <c r="V134" s="221"/>
      <c r="W134" s="221"/>
      <c r="X134" s="221"/>
      <c r="Y134" s="212"/>
      <c r="Z134" s="212"/>
      <c r="AA134" s="212"/>
      <c r="AB134" s="212"/>
      <c r="AC134" s="212"/>
      <c r="AD134" s="212"/>
      <c r="AE134" s="212"/>
      <c r="AF134" s="212"/>
      <c r="AG134" s="212" t="s">
        <v>204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9"/>
      <c r="B135" s="220"/>
      <c r="C135" s="251" t="s">
        <v>286</v>
      </c>
      <c r="D135" s="222"/>
      <c r="E135" s="223">
        <v>474</v>
      </c>
      <c r="F135" s="221"/>
      <c r="G135" s="221"/>
      <c r="H135" s="221"/>
      <c r="I135" s="221"/>
      <c r="J135" s="221"/>
      <c r="K135" s="221"/>
      <c r="L135" s="221"/>
      <c r="M135" s="221"/>
      <c r="N135" s="221"/>
      <c r="O135" s="221"/>
      <c r="P135" s="221"/>
      <c r="Q135" s="221"/>
      <c r="R135" s="221"/>
      <c r="S135" s="221"/>
      <c r="T135" s="221"/>
      <c r="U135" s="221"/>
      <c r="V135" s="221"/>
      <c r="W135" s="221"/>
      <c r="X135" s="221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131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ht="22.5" outlineLevel="1" x14ac:dyDescent="0.2">
      <c r="A136" s="231">
        <v>40</v>
      </c>
      <c r="B136" s="232" t="s">
        <v>287</v>
      </c>
      <c r="C136" s="250" t="s">
        <v>288</v>
      </c>
      <c r="D136" s="233" t="s">
        <v>135</v>
      </c>
      <c r="E136" s="234">
        <v>368</v>
      </c>
      <c r="F136" s="235"/>
      <c r="G136" s="236">
        <f>ROUND(E136*F136,2)</f>
        <v>0</v>
      </c>
      <c r="H136" s="235"/>
      <c r="I136" s="236">
        <f>ROUND(E136*H136,2)</f>
        <v>0</v>
      </c>
      <c r="J136" s="235"/>
      <c r="K136" s="236">
        <f>ROUND(E136*J136,2)</f>
        <v>0</v>
      </c>
      <c r="L136" s="236">
        <v>21</v>
      </c>
      <c r="M136" s="236">
        <f>G136*(1+L136/100)</f>
        <v>0</v>
      </c>
      <c r="N136" s="236">
        <v>1.9300000000000001E-3</v>
      </c>
      <c r="O136" s="236">
        <f>ROUND(E136*N136,2)</f>
        <v>0.71</v>
      </c>
      <c r="P136" s="236">
        <v>0</v>
      </c>
      <c r="Q136" s="236">
        <f>ROUND(E136*P136,2)</f>
        <v>0</v>
      </c>
      <c r="R136" s="236" t="s">
        <v>227</v>
      </c>
      <c r="S136" s="236" t="s">
        <v>127</v>
      </c>
      <c r="T136" s="237" t="s">
        <v>127</v>
      </c>
      <c r="U136" s="221">
        <v>0.33200000000000002</v>
      </c>
      <c r="V136" s="221">
        <f>ROUND(E136*U136,2)</f>
        <v>122.18</v>
      </c>
      <c r="W136" s="221"/>
      <c r="X136" s="221" t="s">
        <v>128</v>
      </c>
      <c r="Y136" s="212"/>
      <c r="Z136" s="212"/>
      <c r="AA136" s="212"/>
      <c r="AB136" s="212"/>
      <c r="AC136" s="212"/>
      <c r="AD136" s="212"/>
      <c r="AE136" s="212"/>
      <c r="AF136" s="212"/>
      <c r="AG136" s="212" t="s">
        <v>129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9"/>
      <c r="B137" s="220"/>
      <c r="C137" s="252" t="s">
        <v>202</v>
      </c>
      <c r="D137" s="238"/>
      <c r="E137" s="238"/>
      <c r="F137" s="238"/>
      <c r="G137" s="238"/>
      <c r="H137" s="221"/>
      <c r="I137" s="221"/>
      <c r="J137" s="221"/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1"/>
      <c r="X137" s="221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196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9"/>
      <c r="B138" s="220"/>
      <c r="C138" s="253" t="s">
        <v>205</v>
      </c>
      <c r="D138" s="239"/>
      <c r="E138" s="239"/>
      <c r="F138" s="239"/>
      <c r="G138" s="239"/>
      <c r="H138" s="221"/>
      <c r="I138" s="221"/>
      <c r="J138" s="221"/>
      <c r="K138" s="221"/>
      <c r="L138" s="221"/>
      <c r="M138" s="221"/>
      <c r="N138" s="221"/>
      <c r="O138" s="221"/>
      <c r="P138" s="221"/>
      <c r="Q138" s="221"/>
      <c r="R138" s="221"/>
      <c r="S138" s="221"/>
      <c r="T138" s="221"/>
      <c r="U138" s="221"/>
      <c r="V138" s="221"/>
      <c r="W138" s="221"/>
      <c r="X138" s="221"/>
      <c r="Y138" s="212"/>
      <c r="Z138" s="212"/>
      <c r="AA138" s="212"/>
      <c r="AB138" s="212"/>
      <c r="AC138" s="212"/>
      <c r="AD138" s="212"/>
      <c r="AE138" s="212"/>
      <c r="AF138" s="212"/>
      <c r="AG138" s="212" t="s">
        <v>204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9"/>
      <c r="B139" s="220"/>
      <c r="C139" s="251" t="s">
        <v>289</v>
      </c>
      <c r="D139" s="222"/>
      <c r="E139" s="223">
        <v>368</v>
      </c>
      <c r="F139" s="221"/>
      <c r="G139" s="221"/>
      <c r="H139" s="221"/>
      <c r="I139" s="221"/>
      <c r="J139" s="221"/>
      <c r="K139" s="221"/>
      <c r="L139" s="221"/>
      <c r="M139" s="221"/>
      <c r="N139" s="221"/>
      <c r="O139" s="221"/>
      <c r="P139" s="221"/>
      <c r="Q139" s="221"/>
      <c r="R139" s="221"/>
      <c r="S139" s="221"/>
      <c r="T139" s="221"/>
      <c r="U139" s="221"/>
      <c r="V139" s="221"/>
      <c r="W139" s="221"/>
      <c r="X139" s="221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131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ht="22.5" outlineLevel="1" x14ac:dyDescent="0.2">
      <c r="A140" s="231">
        <v>41</v>
      </c>
      <c r="B140" s="232" t="s">
        <v>290</v>
      </c>
      <c r="C140" s="250" t="s">
        <v>291</v>
      </c>
      <c r="D140" s="233" t="s">
        <v>135</v>
      </c>
      <c r="E140" s="234">
        <v>202</v>
      </c>
      <c r="F140" s="235"/>
      <c r="G140" s="236">
        <f>ROUND(E140*F140,2)</f>
        <v>0</v>
      </c>
      <c r="H140" s="235"/>
      <c r="I140" s="236">
        <f>ROUND(E140*H140,2)</f>
        <v>0</v>
      </c>
      <c r="J140" s="235"/>
      <c r="K140" s="236">
        <f>ROUND(E140*J140,2)</f>
        <v>0</v>
      </c>
      <c r="L140" s="236">
        <v>21</v>
      </c>
      <c r="M140" s="236">
        <f>G140*(1+L140/100)</f>
        <v>0</v>
      </c>
      <c r="N140" s="236">
        <v>2.4399999999999999E-3</v>
      </c>
      <c r="O140" s="236">
        <f>ROUND(E140*N140,2)</f>
        <v>0.49</v>
      </c>
      <c r="P140" s="236">
        <v>0</v>
      </c>
      <c r="Q140" s="236">
        <f>ROUND(E140*P140,2)</f>
        <v>0</v>
      </c>
      <c r="R140" s="236" t="s">
        <v>227</v>
      </c>
      <c r="S140" s="236" t="s">
        <v>127</v>
      </c>
      <c r="T140" s="237" t="s">
        <v>127</v>
      </c>
      <c r="U140" s="221">
        <v>0.34799999999999998</v>
      </c>
      <c r="V140" s="221">
        <f>ROUND(E140*U140,2)</f>
        <v>70.3</v>
      </c>
      <c r="W140" s="221"/>
      <c r="X140" s="221" t="s">
        <v>128</v>
      </c>
      <c r="Y140" s="212"/>
      <c r="Z140" s="212"/>
      <c r="AA140" s="212"/>
      <c r="AB140" s="212"/>
      <c r="AC140" s="212"/>
      <c r="AD140" s="212"/>
      <c r="AE140" s="212"/>
      <c r="AF140" s="212"/>
      <c r="AG140" s="212" t="s">
        <v>129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9"/>
      <c r="B141" s="220"/>
      <c r="C141" s="252" t="s">
        <v>202</v>
      </c>
      <c r="D141" s="238"/>
      <c r="E141" s="238"/>
      <c r="F141" s="238"/>
      <c r="G141" s="238"/>
      <c r="H141" s="221"/>
      <c r="I141" s="221"/>
      <c r="J141" s="221"/>
      <c r="K141" s="221"/>
      <c r="L141" s="221"/>
      <c r="M141" s="221"/>
      <c r="N141" s="221"/>
      <c r="O141" s="221"/>
      <c r="P141" s="221"/>
      <c r="Q141" s="221"/>
      <c r="R141" s="221"/>
      <c r="S141" s="221"/>
      <c r="T141" s="221"/>
      <c r="U141" s="221"/>
      <c r="V141" s="221"/>
      <c r="W141" s="221"/>
      <c r="X141" s="221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196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9"/>
      <c r="B142" s="220"/>
      <c r="C142" s="253" t="s">
        <v>205</v>
      </c>
      <c r="D142" s="239"/>
      <c r="E142" s="239"/>
      <c r="F142" s="239"/>
      <c r="G142" s="239"/>
      <c r="H142" s="221"/>
      <c r="I142" s="221"/>
      <c r="J142" s="221"/>
      <c r="K142" s="221"/>
      <c r="L142" s="221"/>
      <c r="M142" s="221"/>
      <c r="N142" s="221"/>
      <c r="O142" s="221"/>
      <c r="P142" s="221"/>
      <c r="Q142" s="221"/>
      <c r="R142" s="221"/>
      <c r="S142" s="221"/>
      <c r="T142" s="221"/>
      <c r="U142" s="221"/>
      <c r="V142" s="221"/>
      <c r="W142" s="221"/>
      <c r="X142" s="221"/>
      <c r="Y142" s="212"/>
      <c r="Z142" s="212"/>
      <c r="AA142" s="212"/>
      <c r="AB142" s="212"/>
      <c r="AC142" s="212"/>
      <c r="AD142" s="212"/>
      <c r="AE142" s="212"/>
      <c r="AF142" s="212"/>
      <c r="AG142" s="212" t="s">
        <v>204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9"/>
      <c r="B143" s="220"/>
      <c r="C143" s="251" t="s">
        <v>292</v>
      </c>
      <c r="D143" s="222"/>
      <c r="E143" s="223">
        <v>202</v>
      </c>
      <c r="F143" s="221"/>
      <c r="G143" s="221"/>
      <c r="H143" s="221"/>
      <c r="I143" s="221"/>
      <c r="J143" s="221"/>
      <c r="K143" s="221"/>
      <c r="L143" s="221"/>
      <c r="M143" s="221"/>
      <c r="N143" s="221"/>
      <c r="O143" s="221"/>
      <c r="P143" s="221"/>
      <c r="Q143" s="221"/>
      <c r="R143" s="221"/>
      <c r="S143" s="221"/>
      <c r="T143" s="221"/>
      <c r="U143" s="221"/>
      <c r="V143" s="221"/>
      <c r="W143" s="221"/>
      <c r="X143" s="221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131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31">
        <v>42</v>
      </c>
      <c r="B144" s="232" t="s">
        <v>293</v>
      </c>
      <c r="C144" s="250" t="s">
        <v>294</v>
      </c>
      <c r="D144" s="233" t="s">
        <v>295</v>
      </c>
      <c r="E144" s="234">
        <v>1001</v>
      </c>
      <c r="F144" s="235"/>
      <c r="G144" s="236">
        <f>ROUND(E144*F144,2)</f>
        <v>0</v>
      </c>
      <c r="H144" s="235"/>
      <c r="I144" s="236">
        <f>ROUND(E144*H144,2)</f>
        <v>0</v>
      </c>
      <c r="J144" s="235"/>
      <c r="K144" s="236">
        <f>ROUND(E144*J144,2)</f>
        <v>0</v>
      </c>
      <c r="L144" s="236">
        <v>21</v>
      </c>
      <c r="M144" s="236">
        <f>G144*(1+L144/100)</f>
        <v>0</v>
      </c>
      <c r="N144" s="236">
        <v>4.9399999999999999E-3</v>
      </c>
      <c r="O144" s="236">
        <f>ROUND(E144*N144,2)</f>
        <v>4.9400000000000004</v>
      </c>
      <c r="P144" s="236">
        <v>0</v>
      </c>
      <c r="Q144" s="236">
        <f>ROUND(E144*P144,2)</f>
        <v>0</v>
      </c>
      <c r="R144" s="236"/>
      <c r="S144" s="236" t="s">
        <v>151</v>
      </c>
      <c r="T144" s="237" t="s">
        <v>152</v>
      </c>
      <c r="U144" s="221">
        <v>0</v>
      </c>
      <c r="V144" s="221">
        <f>ROUND(E144*U144,2)</f>
        <v>0</v>
      </c>
      <c r="W144" s="221"/>
      <c r="X144" s="221" t="s">
        <v>128</v>
      </c>
      <c r="Y144" s="212"/>
      <c r="Z144" s="212"/>
      <c r="AA144" s="212"/>
      <c r="AB144" s="212"/>
      <c r="AC144" s="212"/>
      <c r="AD144" s="212"/>
      <c r="AE144" s="212"/>
      <c r="AF144" s="212"/>
      <c r="AG144" s="212" t="s">
        <v>129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9"/>
      <c r="B145" s="220"/>
      <c r="C145" s="251" t="s">
        <v>296</v>
      </c>
      <c r="D145" s="222"/>
      <c r="E145" s="223">
        <v>77</v>
      </c>
      <c r="F145" s="221"/>
      <c r="G145" s="221"/>
      <c r="H145" s="221"/>
      <c r="I145" s="221"/>
      <c r="J145" s="221"/>
      <c r="K145" s="221"/>
      <c r="L145" s="221"/>
      <c r="M145" s="221"/>
      <c r="N145" s="221"/>
      <c r="O145" s="221"/>
      <c r="P145" s="221"/>
      <c r="Q145" s="221"/>
      <c r="R145" s="221"/>
      <c r="S145" s="221"/>
      <c r="T145" s="221"/>
      <c r="U145" s="221"/>
      <c r="V145" s="221"/>
      <c r="W145" s="221"/>
      <c r="X145" s="221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131</v>
      </c>
      <c r="AH145" s="212">
        <v>5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9"/>
      <c r="B146" s="220"/>
      <c r="C146" s="251" t="s">
        <v>297</v>
      </c>
      <c r="D146" s="222"/>
      <c r="E146" s="223">
        <v>42</v>
      </c>
      <c r="F146" s="221"/>
      <c r="G146" s="221"/>
      <c r="H146" s="221"/>
      <c r="I146" s="221"/>
      <c r="J146" s="221"/>
      <c r="K146" s="221"/>
      <c r="L146" s="221"/>
      <c r="M146" s="221"/>
      <c r="N146" s="221"/>
      <c r="O146" s="221"/>
      <c r="P146" s="221"/>
      <c r="Q146" s="221"/>
      <c r="R146" s="221"/>
      <c r="S146" s="221"/>
      <c r="T146" s="221"/>
      <c r="U146" s="221"/>
      <c r="V146" s="221"/>
      <c r="W146" s="221"/>
      <c r="X146" s="221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131</v>
      </c>
      <c r="AH146" s="212">
        <v>5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9"/>
      <c r="B147" s="220"/>
      <c r="C147" s="251" t="s">
        <v>298</v>
      </c>
      <c r="D147" s="222"/>
      <c r="E147" s="223">
        <v>171</v>
      </c>
      <c r="F147" s="221"/>
      <c r="G147" s="221"/>
      <c r="H147" s="221"/>
      <c r="I147" s="221"/>
      <c r="J147" s="221"/>
      <c r="K147" s="221"/>
      <c r="L147" s="221"/>
      <c r="M147" s="221"/>
      <c r="N147" s="221"/>
      <c r="O147" s="221"/>
      <c r="P147" s="221"/>
      <c r="Q147" s="221"/>
      <c r="R147" s="221"/>
      <c r="S147" s="221"/>
      <c r="T147" s="221"/>
      <c r="U147" s="221"/>
      <c r="V147" s="221"/>
      <c r="W147" s="221"/>
      <c r="X147" s="221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131</v>
      </c>
      <c r="AH147" s="212">
        <v>5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9"/>
      <c r="B148" s="220"/>
      <c r="C148" s="251" t="s">
        <v>299</v>
      </c>
      <c r="D148" s="222"/>
      <c r="E148" s="223">
        <v>189</v>
      </c>
      <c r="F148" s="221"/>
      <c r="G148" s="221"/>
      <c r="H148" s="221"/>
      <c r="I148" s="221"/>
      <c r="J148" s="221"/>
      <c r="K148" s="221"/>
      <c r="L148" s="221"/>
      <c r="M148" s="221"/>
      <c r="N148" s="221"/>
      <c r="O148" s="221"/>
      <c r="P148" s="221"/>
      <c r="Q148" s="221"/>
      <c r="R148" s="221"/>
      <c r="S148" s="221"/>
      <c r="T148" s="221"/>
      <c r="U148" s="221"/>
      <c r="V148" s="221"/>
      <c r="W148" s="221"/>
      <c r="X148" s="221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131</v>
      </c>
      <c r="AH148" s="212">
        <v>5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9"/>
      <c r="B149" s="220"/>
      <c r="C149" s="251" t="s">
        <v>300</v>
      </c>
      <c r="D149" s="222"/>
      <c r="E149" s="223">
        <v>237</v>
      </c>
      <c r="F149" s="221"/>
      <c r="G149" s="221"/>
      <c r="H149" s="221"/>
      <c r="I149" s="221"/>
      <c r="J149" s="221"/>
      <c r="K149" s="221"/>
      <c r="L149" s="221"/>
      <c r="M149" s="221"/>
      <c r="N149" s="221"/>
      <c r="O149" s="221"/>
      <c r="P149" s="221"/>
      <c r="Q149" s="221"/>
      <c r="R149" s="221"/>
      <c r="S149" s="221"/>
      <c r="T149" s="221"/>
      <c r="U149" s="221"/>
      <c r="V149" s="221"/>
      <c r="W149" s="221"/>
      <c r="X149" s="221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131</v>
      </c>
      <c r="AH149" s="212">
        <v>5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19"/>
      <c r="B150" s="220"/>
      <c r="C150" s="251" t="s">
        <v>301</v>
      </c>
      <c r="D150" s="222"/>
      <c r="E150" s="223">
        <v>184</v>
      </c>
      <c r="F150" s="221"/>
      <c r="G150" s="221"/>
      <c r="H150" s="221"/>
      <c r="I150" s="221"/>
      <c r="J150" s="221"/>
      <c r="K150" s="221"/>
      <c r="L150" s="221"/>
      <c r="M150" s="221"/>
      <c r="N150" s="221"/>
      <c r="O150" s="221"/>
      <c r="P150" s="221"/>
      <c r="Q150" s="221"/>
      <c r="R150" s="221"/>
      <c r="S150" s="221"/>
      <c r="T150" s="221"/>
      <c r="U150" s="221"/>
      <c r="V150" s="221"/>
      <c r="W150" s="221"/>
      <c r="X150" s="221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131</v>
      </c>
      <c r="AH150" s="212">
        <v>5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9"/>
      <c r="B151" s="220"/>
      <c r="C151" s="251" t="s">
        <v>302</v>
      </c>
      <c r="D151" s="222"/>
      <c r="E151" s="223">
        <v>101</v>
      </c>
      <c r="F151" s="221"/>
      <c r="G151" s="221"/>
      <c r="H151" s="221"/>
      <c r="I151" s="221"/>
      <c r="J151" s="221"/>
      <c r="K151" s="221"/>
      <c r="L151" s="221"/>
      <c r="M151" s="221"/>
      <c r="N151" s="221"/>
      <c r="O151" s="221"/>
      <c r="P151" s="221"/>
      <c r="Q151" s="221"/>
      <c r="R151" s="221"/>
      <c r="S151" s="221"/>
      <c r="T151" s="221"/>
      <c r="U151" s="221"/>
      <c r="V151" s="221"/>
      <c r="W151" s="221"/>
      <c r="X151" s="221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131</v>
      </c>
      <c r="AH151" s="212">
        <v>5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41">
        <v>43</v>
      </c>
      <c r="B152" s="242" t="s">
        <v>303</v>
      </c>
      <c r="C152" s="255" t="s">
        <v>304</v>
      </c>
      <c r="D152" s="243" t="s">
        <v>150</v>
      </c>
      <c r="E152" s="244">
        <v>8.0761199999999995</v>
      </c>
      <c r="F152" s="245"/>
      <c r="G152" s="246">
        <f>ROUND(E152*F152,2)</f>
        <v>0</v>
      </c>
      <c r="H152" s="245"/>
      <c r="I152" s="246">
        <f>ROUND(E152*H152,2)</f>
        <v>0</v>
      </c>
      <c r="J152" s="245"/>
      <c r="K152" s="246">
        <f>ROUND(E152*J152,2)</f>
        <v>0</v>
      </c>
      <c r="L152" s="246">
        <v>21</v>
      </c>
      <c r="M152" s="246">
        <f>G152*(1+L152/100)</f>
        <v>0</v>
      </c>
      <c r="N152" s="246">
        <v>0</v>
      </c>
      <c r="O152" s="246">
        <f>ROUND(E152*N152,2)</f>
        <v>0</v>
      </c>
      <c r="P152" s="246">
        <v>0</v>
      </c>
      <c r="Q152" s="246">
        <f>ROUND(E152*P152,2)</f>
        <v>0</v>
      </c>
      <c r="R152" s="246" t="s">
        <v>227</v>
      </c>
      <c r="S152" s="246" t="s">
        <v>127</v>
      </c>
      <c r="T152" s="247" t="s">
        <v>127</v>
      </c>
      <c r="U152" s="221">
        <v>3.5630000000000002</v>
      </c>
      <c r="V152" s="221">
        <f>ROUND(E152*U152,2)</f>
        <v>28.78</v>
      </c>
      <c r="W152" s="221"/>
      <c r="X152" s="221" t="s">
        <v>193</v>
      </c>
      <c r="Y152" s="212"/>
      <c r="Z152" s="212"/>
      <c r="AA152" s="212"/>
      <c r="AB152" s="212"/>
      <c r="AC152" s="212"/>
      <c r="AD152" s="212"/>
      <c r="AE152" s="212"/>
      <c r="AF152" s="212"/>
      <c r="AG152" s="212" t="s">
        <v>194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x14ac:dyDescent="0.2">
      <c r="A153" s="225" t="s">
        <v>121</v>
      </c>
      <c r="B153" s="226" t="s">
        <v>81</v>
      </c>
      <c r="C153" s="249" t="s">
        <v>82</v>
      </c>
      <c r="D153" s="227"/>
      <c r="E153" s="228"/>
      <c r="F153" s="229"/>
      <c r="G153" s="229">
        <f>SUMIF(AG154:AG224,"&lt;&gt;NOR",G154:G224)</f>
        <v>0</v>
      </c>
      <c r="H153" s="229"/>
      <c r="I153" s="229">
        <f>SUM(I154:I224)</f>
        <v>0</v>
      </c>
      <c r="J153" s="229"/>
      <c r="K153" s="229">
        <f>SUM(K154:K224)</f>
        <v>0</v>
      </c>
      <c r="L153" s="229"/>
      <c r="M153" s="229">
        <f>SUM(M154:M224)</f>
        <v>0</v>
      </c>
      <c r="N153" s="229"/>
      <c r="O153" s="229">
        <f>SUM(O154:O224)</f>
        <v>0.12</v>
      </c>
      <c r="P153" s="229"/>
      <c r="Q153" s="229">
        <f>SUM(Q154:Q224)</f>
        <v>0.21999999999999997</v>
      </c>
      <c r="R153" s="229"/>
      <c r="S153" s="229"/>
      <c r="T153" s="230"/>
      <c r="U153" s="224"/>
      <c r="V153" s="224">
        <f>SUM(V154:V224)</f>
        <v>106.21999999999997</v>
      </c>
      <c r="W153" s="224"/>
      <c r="X153" s="224"/>
      <c r="AG153" t="s">
        <v>122</v>
      </c>
    </row>
    <row r="154" spans="1:60" outlineLevel="1" x14ac:dyDescent="0.2">
      <c r="A154" s="231">
        <v>44</v>
      </c>
      <c r="B154" s="232" t="s">
        <v>305</v>
      </c>
      <c r="C154" s="250" t="s">
        <v>306</v>
      </c>
      <c r="D154" s="233" t="s">
        <v>156</v>
      </c>
      <c r="E154" s="234">
        <v>136</v>
      </c>
      <c r="F154" s="235"/>
      <c r="G154" s="236">
        <f>ROUND(E154*F154,2)</f>
        <v>0</v>
      </c>
      <c r="H154" s="235"/>
      <c r="I154" s="236">
        <f>ROUND(E154*H154,2)</f>
        <v>0</v>
      </c>
      <c r="J154" s="235"/>
      <c r="K154" s="236">
        <f>ROUND(E154*J154,2)</f>
        <v>0</v>
      </c>
      <c r="L154" s="236">
        <v>21</v>
      </c>
      <c r="M154" s="236">
        <f>G154*(1+L154/100)</f>
        <v>0</v>
      </c>
      <c r="N154" s="236">
        <v>4.0000000000000003E-5</v>
      </c>
      <c r="O154" s="236">
        <f>ROUND(E154*N154,2)</f>
        <v>0.01</v>
      </c>
      <c r="P154" s="236">
        <v>4.4999999999999999E-4</v>
      </c>
      <c r="Q154" s="236">
        <f>ROUND(E154*P154,2)</f>
        <v>0.06</v>
      </c>
      <c r="R154" s="236" t="s">
        <v>227</v>
      </c>
      <c r="S154" s="236" t="s">
        <v>127</v>
      </c>
      <c r="T154" s="237" t="s">
        <v>127</v>
      </c>
      <c r="U154" s="221">
        <v>5.1999999999999998E-2</v>
      </c>
      <c r="V154" s="221">
        <f>ROUND(E154*U154,2)</f>
        <v>7.07</v>
      </c>
      <c r="W154" s="221"/>
      <c r="X154" s="221" t="s">
        <v>128</v>
      </c>
      <c r="Y154" s="212"/>
      <c r="Z154" s="212"/>
      <c r="AA154" s="212"/>
      <c r="AB154" s="212"/>
      <c r="AC154" s="212"/>
      <c r="AD154" s="212"/>
      <c r="AE154" s="212"/>
      <c r="AF154" s="212"/>
      <c r="AG154" s="212" t="s">
        <v>129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9"/>
      <c r="B155" s="220"/>
      <c r="C155" s="251" t="s">
        <v>307</v>
      </c>
      <c r="D155" s="222"/>
      <c r="E155" s="223">
        <v>44</v>
      </c>
      <c r="F155" s="221"/>
      <c r="G155" s="221"/>
      <c r="H155" s="221"/>
      <c r="I155" s="221"/>
      <c r="J155" s="221"/>
      <c r="K155" s="221"/>
      <c r="L155" s="221"/>
      <c r="M155" s="221"/>
      <c r="N155" s="221"/>
      <c r="O155" s="221"/>
      <c r="P155" s="221"/>
      <c r="Q155" s="221"/>
      <c r="R155" s="221"/>
      <c r="S155" s="221"/>
      <c r="T155" s="221"/>
      <c r="U155" s="221"/>
      <c r="V155" s="221"/>
      <c r="W155" s="221"/>
      <c r="X155" s="221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131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9"/>
      <c r="B156" s="220"/>
      <c r="C156" s="251" t="s">
        <v>308</v>
      </c>
      <c r="D156" s="222"/>
      <c r="E156" s="223">
        <v>38</v>
      </c>
      <c r="F156" s="221"/>
      <c r="G156" s="221"/>
      <c r="H156" s="221"/>
      <c r="I156" s="221"/>
      <c r="J156" s="221"/>
      <c r="K156" s="221"/>
      <c r="L156" s="221"/>
      <c r="M156" s="221"/>
      <c r="N156" s="221"/>
      <c r="O156" s="221"/>
      <c r="P156" s="221"/>
      <c r="Q156" s="221"/>
      <c r="R156" s="221"/>
      <c r="S156" s="221"/>
      <c r="T156" s="221"/>
      <c r="U156" s="221"/>
      <c r="V156" s="221"/>
      <c r="W156" s="221"/>
      <c r="X156" s="221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131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9"/>
      <c r="B157" s="220"/>
      <c r="C157" s="251" t="s">
        <v>309</v>
      </c>
      <c r="D157" s="222"/>
      <c r="E157" s="223">
        <v>46</v>
      </c>
      <c r="F157" s="221"/>
      <c r="G157" s="221"/>
      <c r="H157" s="221"/>
      <c r="I157" s="221"/>
      <c r="J157" s="221"/>
      <c r="K157" s="221"/>
      <c r="L157" s="221"/>
      <c r="M157" s="221"/>
      <c r="N157" s="221"/>
      <c r="O157" s="221"/>
      <c r="P157" s="221"/>
      <c r="Q157" s="221"/>
      <c r="R157" s="221"/>
      <c r="S157" s="221"/>
      <c r="T157" s="221"/>
      <c r="U157" s="221"/>
      <c r="V157" s="221"/>
      <c r="W157" s="221"/>
      <c r="X157" s="221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131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9"/>
      <c r="B158" s="220"/>
      <c r="C158" s="251" t="s">
        <v>310</v>
      </c>
      <c r="D158" s="222"/>
      <c r="E158" s="223">
        <v>2</v>
      </c>
      <c r="F158" s="221"/>
      <c r="G158" s="221"/>
      <c r="H158" s="221"/>
      <c r="I158" s="221"/>
      <c r="J158" s="221"/>
      <c r="K158" s="221"/>
      <c r="L158" s="221"/>
      <c r="M158" s="221"/>
      <c r="N158" s="221"/>
      <c r="O158" s="221"/>
      <c r="P158" s="221"/>
      <c r="Q158" s="221"/>
      <c r="R158" s="221"/>
      <c r="S158" s="221"/>
      <c r="T158" s="221"/>
      <c r="U158" s="221"/>
      <c r="V158" s="221"/>
      <c r="W158" s="221"/>
      <c r="X158" s="221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131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9"/>
      <c r="B159" s="220"/>
      <c r="C159" s="251" t="s">
        <v>311</v>
      </c>
      <c r="D159" s="222"/>
      <c r="E159" s="223">
        <v>2</v>
      </c>
      <c r="F159" s="221"/>
      <c r="G159" s="221"/>
      <c r="H159" s="221"/>
      <c r="I159" s="221"/>
      <c r="J159" s="221"/>
      <c r="K159" s="221"/>
      <c r="L159" s="221"/>
      <c r="M159" s="221"/>
      <c r="N159" s="221"/>
      <c r="O159" s="221"/>
      <c r="P159" s="221"/>
      <c r="Q159" s="221"/>
      <c r="R159" s="221"/>
      <c r="S159" s="221"/>
      <c r="T159" s="221"/>
      <c r="U159" s="221"/>
      <c r="V159" s="221"/>
      <c r="W159" s="221"/>
      <c r="X159" s="221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131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9"/>
      <c r="B160" s="220"/>
      <c r="C160" s="251" t="s">
        <v>312</v>
      </c>
      <c r="D160" s="222"/>
      <c r="E160" s="223">
        <v>4</v>
      </c>
      <c r="F160" s="221"/>
      <c r="G160" s="221"/>
      <c r="H160" s="221"/>
      <c r="I160" s="221"/>
      <c r="J160" s="221"/>
      <c r="K160" s="221"/>
      <c r="L160" s="221"/>
      <c r="M160" s="221"/>
      <c r="N160" s="221"/>
      <c r="O160" s="221"/>
      <c r="P160" s="221"/>
      <c r="Q160" s="221"/>
      <c r="R160" s="221"/>
      <c r="S160" s="221"/>
      <c r="T160" s="221"/>
      <c r="U160" s="221"/>
      <c r="V160" s="221"/>
      <c r="W160" s="221"/>
      <c r="X160" s="221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131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31">
        <v>45</v>
      </c>
      <c r="B161" s="232" t="s">
        <v>313</v>
      </c>
      <c r="C161" s="250" t="s">
        <v>314</v>
      </c>
      <c r="D161" s="233" t="s">
        <v>156</v>
      </c>
      <c r="E161" s="234">
        <v>30</v>
      </c>
      <c r="F161" s="235"/>
      <c r="G161" s="236">
        <f>ROUND(E161*F161,2)</f>
        <v>0</v>
      </c>
      <c r="H161" s="235"/>
      <c r="I161" s="236">
        <f>ROUND(E161*H161,2)</f>
        <v>0</v>
      </c>
      <c r="J161" s="235"/>
      <c r="K161" s="236">
        <f>ROUND(E161*J161,2)</f>
        <v>0</v>
      </c>
      <c r="L161" s="236">
        <v>21</v>
      </c>
      <c r="M161" s="236">
        <f>G161*(1+L161/100)</f>
        <v>0</v>
      </c>
      <c r="N161" s="236">
        <v>9.0000000000000006E-5</v>
      </c>
      <c r="O161" s="236">
        <f>ROUND(E161*N161,2)</f>
        <v>0</v>
      </c>
      <c r="P161" s="236">
        <v>4.4999999999999999E-4</v>
      </c>
      <c r="Q161" s="236">
        <f>ROUND(E161*P161,2)</f>
        <v>0.01</v>
      </c>
      <c r="R161" s="236" t="s">
        <v>227</v>
      </c>
      <c r="S161" s="236" t="s">
        <v>127</v>
      </c>
      <c r="T161" s="237" t="s">
        <v>127</v>
      </c>
      <c r="U161" s="221">
        <v>0.16600000000000001</v>
      </c>
      <c r="V161" s="221">
        <f>ROUND(E161*U161,2)</f>
        <v>4.9800000000000004</v>
      </c>
      <c r="W161" s="221"/>
      <c r="X161" s="221" t="s">
        <v>128</v>
      </c>
      <c r="Y161" s="212"/>
      <c r="Z161" s="212"/>
      <c r="AA161" s="212"/>
      <c r="AB161" s="212"/>
      <c r="AC161" s="212"/>
      <c r="AD161" s="212"/>
      <c r="AE161" s="212"/>
      <c r="AF161" s="212"/>
      <c r="AG161" s="212" t="s">
        <v>129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9"/>
      <c r="B162" s="220"/>
      <c r="C162" s="251" t="s">
        <v>315</v>
      </c>
      <c r="D162" s="222"/>
      <c r="E162" s="223">
        <v>10</v>
      </c>
      <c r="F162" s="221"/>
      <c r="G162" s="221"/>
      <c r="H162" s="221"/>
      <c r="I162" s="221"/>
      <c r="J162" s="221"/>
      <c r="K162" s="221"/>
      <c r="L162" s="221"/>
      <c r="M162" s="221"/>
      <c r="N162" s="221"/>
      <c r="O162" s="221"/>
      <c r="P162" s="221"/>
      <c r="Q162" s="221"/>
      <c r="R162" s="221"/>
      <c r="S162" s="221"/>
      <c r="T162" s="221"/>
      <c r="U162" s="221"/>
      <c r="V162" s="221"/>
      <c r="W162" s="221"/>
      <c r="X162" s="221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131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9"/>
      <c r="B163" s="220"/>
      <c r="C163" s="251" t="s">
        <v>316</v>
      </c>
      <c r="D163" s="222"/>
      <c r="E163" s="223">
        <v>16</v>
      </c>
      <c r="F163" s="221"/>
      <c r="G163" s="221"/>
      <c r="H163" s="221"/>
      <c r="I163" s="221"/>
      <c r="J163" s="221"/>
      <c r="K163" s="221"/>
      <c r="L163" s="221"/>
      <c r="M163" s="221"/>
      <c r="N163" s="221"/>
      <c r="O163" s="221"/>
      <c r="P163" s="221"/>
      <c r="Q163" s="221"/>
      <c r="R163" s="221"/>
      <c r="S163" s="221"/>
      <c r="T163" s="221"/>
      <c r="U163" s="221"/>
      <c r="V163" s="221"/>
      <c r="W163" s="221"/>
      <c r="X163" s="221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131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9"/>
      <c r="B164" s="220"/>
      <c r="C164" s="251" t="s">
        <v>317</v>
      </c>
      <c r="D164" s="222"/>
      <c r="E164" s="223">
        <v>4</v>
      </c>
      <c r="F164" s="221"/>
      <c r="G164" s="221"/>
      <c r="H164" s="221"/>
      <c r="I164" s="221"/>
      <c r="J164" s="221"/>
      <c r="K164" s="221"/>
      <c r="L164" s="221"/>
      <c r="M164" s="221"/>
      <c r="N164" s="221"/>
      <c r="O164" s="221"/>
      <c r="P164" s="221"/>
      <c r="Q164" s="221"/>
      <c r="R164" s="221"/>
      <c r="S164" s="221"/>
      <c r="T164" s="221"/>
      <c r="U164" s="221"/>
      <c r="V164" s="221"/>
      <c r="W164" s="221"/>
      <c r="X164" s="221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131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31">
        <v>46</v>
      </c>
      <c r="B165" s="232" t="s">
        <v>318</v>
      </c>
      <c r="C165" s="250" t="s">
        <v>319</v>
      </c>
      <c r="D165" s="233" t="s">
        <v>156</v>
      </c>
      <c r="E165" s="234">
        <v>78</v>
      </c>
      <c r="F165" s="235"/>
      <c r="G165" s="236">
        <f>ROUND(E165*F165,2)</f>
        <v>0</v>
      </c>
      <c r="H165" s="235"/>
      <c r="I165" s="236">
        <f>ROUND(E165*H165,2)</f>
        <v>0</v>
      </c>
      <c r="J165" s="235"/>
      <c r="K165" s="236">
        <f>ROUND(E165*J165,2)</f>
        <v>0</v>
      </c>
      <c r="L165" s="236">
        <v>21</v>
      </c>
      <c r="M165" s="236">
        <f>G165*(1+L165/100)</f>
        <v>0</v>
      </c>
      <c r="N165" s="236">
        <v>1.2999999999999999E-4</v>
      </c>
      <c r="O165" s="236">
        <f>ROUND(E165*N165,2)</f>
        <v>0.01</v>
      </c>
      <c r="P165" s="236">
        <v>1.1000000000000001E-3</v>
      </c>
      <c r="Q165" s="236">
        <f>ROUND(E165*P165,2)</f>
        <v>0.09</v>
      </c>
      <c r="R165" s="236" t="s">
        <v>227</v>
      </c>
      <c r="S165" s="236" t="s">
        <v>127</v>
      </c>
      <c r="T165" s="237" t="s">
        <v>127</v>
      </c>
      <c r="U165" s="221">
        <v>0.22900000000000001</v>
      </c>
      <c r="V165" s="221">
        <f>ROUND(E165*U165,2)</f>
        <v>17.86</v>
      </c>
      <c r="W165" s="221"/>
      <c r="X165" s="221" t="s">
        <v>128</v>
      </c>
      <c r="Y165" s="212"/>
      <c r="Z165" s="212"/>
      <c r="AA165" s="212"/>
      <c r="AB165" s="212"/>
      <c r="AC165" s="212"/>
      <c r="AD165" s="212"/>
      <c r="AE165" s="212"/>
      <c r="AF165" s="212"/>
      <c r="AG165" s="212" t="s">
        <v>129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9"/>
      <c r="B166" s="220"/>
      <c r="C166" s="251" t="s">
        <v>320</v>
      </c>
      <c r="D166" s="222"/>
      <c r="E166" s="223">
        <v>34</v>
      </c>
      <c r="F166" s="221"/>
      <c r="G166" s="221"/>
      <c r="H166" s="221"/>
      <c r="I166" s="221"/>
      <c r="J166" s="221"/>
      <c r="K166" s="221"/>
      <c r="L166" s="221"/>
      <c r="M166" s="221"/>
      <c r="N166" s="221"/>
      <c r="O166" s="221"/>
      <c r="P166" s="221"/>
      <c r="Q166" s="221"/>
      <c r="R166" s="221"/>
      <c r="S166" s="221"/>
      <c r="T166" s="221"/>
      <c r="U166" s="221"/>
      <c r="V166" s="221"/>
      <c r="W166" s="221"/>
      <c r="X166" s="221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131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19"/>
      <c r="B167" s="220"/>
      <c r="C167" s="251" t="s">
        <v>321</v>
      </c>
      <c r="D167" s="222"/>
      <c r="E167" s="223">
        <v>12</v>
      </c>
      <c r="F167" s="221"/>
      <c r="G167" s="221"/>
      <c r="H167" s="221"/>
      <c r="I167" s="221"/>
      <c r="J167" s="221"/>
      <c r="K167" s="221"/>
      <c r="L167" s="221"/>
      <c r="M167" s="221"/>
      <c r="N167" s="221"/>
      <c r="O167" s="221"/>
      <c r="P167" s="221"/>
      <c r="Q167" s="221"/>
      <c r="R167" s="221"/>
      <c r="S167" s="221"/>
      <c r="T167" s="221"/>
      <c r="U167" s="221"/>
      <c r="V167" s="221"/>
      <c r="W167" s="221"/>
      <c r="X167" s="221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131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9"/>
      <c r="B168" s="220"/>
      <c r="C168" s="251" t="s">
        <v>322</v>
      </c>
      <c r="D168" s="222"/>
      <c r="E168" s="223">
        <v>32</v>
      </c>
      <c r="F168" s="221"/>
      <c r="G168" s="221"/>
      <c r="H168" s="221"/>
      <c r="I168" s="221"/>
      <c r="J168" s="221"/>
      <c r="K168" s="221"/>
      <c r="L168" s="221"/>
      <c r="M168" s="221"/>
      <c r="N168" s="221"/>
      <c r="O168" s="221"/>
      <c r="P168" s="221"/>
      <c r="Q168" s="221"/>
      <c r="R168" s="221"/>
      <c r="S168" s="221"/>
      <c r="T168" s="221"/>
      <c r="U168" s="221"/>
      <c r="V168" s="221"/>
      <c r="W168" s="221"/>
      <c r="X168" s="221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131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31">
        <v>47</v>
      </c>
      <c r="B169" s="232" t="s">
        <v>323</v>
      </c>
      <c r="C169" s="250" t="s">
        <v>324</v>
      </c>
      <c r="D169" s="233" t="s">
        <v>156</v>
      </c>
      <c r="E169" s="234">
        <v>26</v>
      </c>
      <c r="F169" s="235"/>
      <c r="G169" s="236">
        <f>ROUND(E169*F169,2)</f>
        <v>0</v>
      </c>
      <c r="H169" s="235"/>
      <c r="I169" s="236">
        <f>ROUND(E169*H169,2)</f>
        <v>0</v>
      </c>
      <c r="J169" s="235"/>
      <c r="K169" s="236">
        <f>ROUND(E169*J169,2)</f>
        <v>0</v>
      </c>
      <c r="L169" s="236">
        <v>21</v>
      </c>
      <c r="M169" s="236">
        <f>G169*(1+L169/100)</f>
        <v>0</v>
      </c>
      <c r="N169" s="236">
        <v>1.7000000000000001E-4</v>
      </c>
      <c r="O169" s="236">
        <f>ROUND(E169*N169,2)</f>
        <v>0</v>
      </c>
      <c r="P169" s="236">
        <v>2.2000000000000001E-3</v>
      </c>
      <c r="Q169" s="236">
        <f>ROUND(E169*P169,2)</f>
        <v>0.06</v>
      </c>
      <c r="R169" s="236" t="s">
        <v>227</v>
      </c>
      <c r="S169" s="236" t="s">
        <v>127</v>
      </c>
      <c r="T169" s="237" t="s">
        <v>127</v>
      </c>
      <c r="U169" s="221">
        <v>0.312</v>
      </c>
      <c r="V169" s="221">
        <f>ROUND(E169*U169,2)</f>
        <v>8.11</v>
      </c>
      <c r="W169" s="221"/>
      <c r="X169" s="221" t="s">
        <v>128</v>
      </c>
      <c r="Y169" s="212"/>
      <c r="Z169" s="212"/>
      <c r="AA169" s="212"/>
      <c r="AB169" s="212"/>
      <c r="AC169" s="212"/>
      <c r="AD169" s="212"/>
      <c r="AE169" s="212"/>
      <c r="AF169" s="212"/>
      <c r="AG169" s="212" t="s">
        <v>129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19"/>
      <c r="B170" s="220"/>
      <c r="C170" s="251" t="s">
        <v>315</v>
      </c>
      <c r="D170" s="222"/>
      <c r="E170" s="223">
        <v>10</v>
      </c>
      <c r="F170" s="221"/>
      <c r="G170" s="221"/>
      <c r="H170" s="221"/>
      <c r="I170" s="221"/>
      <c r="J170" s="221"/>
      <c r="K170" s="221"/>
      <c r="L170" s="221"/>
      <c r="M170" s="221"/>
      <c r="N170" s="221"/>
      <c r="O170" s="221"/>
      <c r="P170" s="221"/>
      <c r="Q170" s="221"/>
      <c r="R170" s="221"/>
      <c r="S170" s="221"/>
      <c r="T170" s="221"/>
      <c r="U170" s="221"/>
      <c r="V170" s="221"/>
      <c r="W170" s="221"/>
      <c r="X170" s="221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131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9"/>
      <c r="B171" s="220"/>
      <c r="C171" s="251" t="s">
        <v>321</v>
      </c>
      <c r="D171" s="222"/>
      <c r="E171" s="223">
        <v>12</v>
      </c>
      <c r="F171" s="221"/>
      <c r="G171" s="221"/>
      <c r="H171" s="221"/>
      <c r="I171" s="221"/>
      <c r="J171" s="221"/>
      <c r="K171" s="221"/>
      <c r="L171" s="221"/>
      <c r="M171" s="221"/>
      <c r="N171" s="221"/>
      <c r="O171" s="221"/>
      <c r="P171" s="221"/>
      <c r="Q171" s="221"/>
      <c r="R171" s="221"/>
      <c r="S171" s="221"/>
      <c r="T171" s="221"/>
      <c r="U171" s="221"/>
      <c r="V171" s="221"/>
      <c r="W171" s="221"/>
      <c r="X171" s="221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131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19"/>
      <c r="B172" s="220"/>
      <c r="C172" s="251" t="s">
        <v>325</v>
      </c>
      <c r="D172" s="222"/>
      <c r="E172" s="223">
        <v>2</v>
      </c>
      <c r="F172" s="221"/>
      <c r="G172" s="221"/>
      <c r="H172" s="221"/>
      <c r="I172" s="221"/>
      <c r="J172" s="221"/>
      <c r="K172" s="221"/>
      <c r="L172" s="221"/>
      <c r="M172" s="221"/>
      <c r="N172" s="221"/>
      <c r="O172" s="221"/>
      <c r="P172" s="221"/>
      <c r="Q172" s="221"/>
      <c r="R172" s="221"/>
      <c r="S172" s="221"/>
      <c r="T172" s="221"/>
      <c r="U172" s="221"/>
      <c r="V172" s="221"/>
      <c r="W172" s="221"/>
      <c r="X172" s="221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131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19"/>
      <c r="B173" s="220"/>
      <c r="C173" s="251" t="s">
        <v>326</v>
      </c>
      <c r="D173" s="222"/>
      <c r="E173" s="223">
        <v>2</v>
      </c>
      <c r="F173" s="221"/>
      <c r="G173" s="221"/>
      <c r="H173" s="221"/>
      <c r="I173" s="221"/>
      <c r="J173" s="221"/>
      <c r="K173" s="221"/>
      <c r="L173" s="221"/>
      <c r="M173" s="221"/>
      <c r="N173" s="221"/>
      <c r="O173" s="221"/>
      <c r="P173" s="221"/>
      <c r="Q173" s="221"/>
      <c r="R173" s="221"/>
      <c r="S173" s="221"/>
      <c r="T173" s="221"/>
      <c r="U173" s="221"/>
      <c r="V173" s="221"/>
      <c r="W173" s="221"/>
      <c r="X173" s="221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131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31">
        <v>48</v>
      </c>
      <c r="B174" s="232" t="s">
        <v>327</v>
      </c>
      <c r="C174" s="250" t="s">
        <v>328</v>
      </c>
      <c r="D174" s="233" t="s">
        <v>156</v>
      </c>
      <c r="E174" s="234">
        <v>131</v>
      </c>
      <c r="F174" s="235"/>
      <c r="G174" s="236">
        <f>ROUND(E174*F174,2)</f>
        <v>0</v>
      </c>
      <c r="H174" s="235"/>
      <c r="I174" s="236">
        <f>ROUND(E174*H174,2)</f>
        <v>0</v>
      </c>
      <c r="J174" s="235"/>
      <c r="K174" s="236">
        <f>ROUND(E174*J174,2)</f>
        <v>0</v>
      </c>
      <c r="L174" s="236">
        <v>21</v>
      </c>
      <c r="M174" s="236">
        <f>G174*(1+L174/100)</f>
        <v>0</v>
      </c>
      <c r="N174" s="236">
        <v>0</v>
      </c>
      <c r="O174" s="236">
        <f>ROUND(E174*N174,2)</f>
        <v>0</v>
      </c>
      <c r="P174" s="236">
        <v>0</v>
      </c>
      <c r="Q174" s="236">
        <f>ROUND(E174*P174,2)</f>
        <v>0</v>
      </c>
      <c r="R174" s="236" t="s">
        <v>227</v>
      </c>
      <c r="S174" s="236" t="s">
        <v>127</v>
      </c>
      <c r="T174" s="237" t="s">
        <v>127</v>
      </c>
      <c r="U174" s="221">
        <v>5.0999999999999997E-2</v>
      </c>
      <c r="V174" s="221">
        <f>ROUND(E174*U174,2)</f>
        <v>6.68</v>
      </c>
      <c r="W174" s="221"/>
      <c r="X174" s="221" t="s">
        <v>128</v>
      </c>
      <c r="Y174" s="212"/>
      <c r="Z174" s="212"/>
      <c r="AA174" s="212"/>
      <c r="AB174" s="212"/>
      <c r="AC174" s="212"/>
      <c r="AD174" s="212"/>
      <c r="AE174" s="212"/>
      <c r="AF174" s="212"/>
      <c r="AG174" s="212" t="s">
        <v>129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19"/>
      <c r="B175" s="220"/>
      <c r="C175" s="251" t="s">
        <v>329</v>
      </c>
      <c r="D175" s="222"/>
      <c r="E175" s="223">
        <v>3</v>
      </c>
      <c r="F175" s="221"/>
      <c r="G175" s="221"/>
      <c r="H175" s="221"/>
      <c r="I175" s="221"/>
      <c r="J175" s="221"/>
      <c r="K175" s="221"/>
      <c r="L175" s="221"/>
      <c r="M175" s="221"/>
      <c r="N175" s="221"/>
      <c r="O175" s="221"/>
      <c r="P175" s="221"/>
      <c r="Q175" s="221"/>
      <c r="R175" s="221"/>
      <c r="S175" s="221"/>
      <c r="T175" s="221"/>
      <c r="U175" s="221"/>
      <c r="V175" s="221"/>
      <c r="W175" s="221"/>
      <c r="X175" s="221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131</v>
      </c>
      <c r="AH175" s="212">
        <v>5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19"/>
      <c r="B176" s="220"/>
      <c r="C176" s="251" t="s">
        <v>330</v>
      </c>
      <c r="D176" s="222"/>
      <c r="E176" s="223">
        <v>128</v>
      </c>
      <c r="F176" s="221"/>
      <c r="G176" s="221"/>
      <c r="H176" s="221"/>
      <c r="I176" s="221"/>
      <c r="J176" s="221"/>
      <c r="K176" s="221"/>
      <c r="L176" s="221"/>
      <c r="M176" s="221"/>
      <c r="N176" s="221"/>
      <c r="O176" s="221"/>
      <c r="P176" s="221"/>
      <c r="Q176" s="221"/>
      <c r="R176" s="221"/>
      <c r="S176" s="221"/>
      <c r="T176" s="221"/>
      <c r="U176" s="221"/>
      <c r="V176" s="221"/>
      <c r="W176" s="221"/>
      <c r="X176" s="221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131</v>
      </c>
      <c r="AH176" s="212">
        <v>5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31">
        <v>49</v>
      </c>
      <c r="B177" s="232" t="s">
        <v>331</v>
      </c>
      <c r="C177" s="250" t="s">
        <v>332</v>
      </c>
      <c r="D177" s="233" t="s">
        <v>156</v>
      </c>
      <c r="E177" s="234">
        <v>90</v>
      </c>
      <c r="F177" s="235"/>
      <c r="G177" s="236">
        <f>ROUND(E177*F177,2)</f>
        <v>0</v>
      </c>
      <c r="H177" s="235"/>
      <c r="I177" s="236">
        <f>ROUND(E177*H177,2)</f>
        <v>0</v>
      </c>
      <c r="J177" s="235"/>
      <c r="K177" s="236">
        <f>ROUND(E177*J177,2)</f>
        <v>0</v>
      </c>
      <c r="L177" s="236">
        <v>21</v>
      </c>
      <c r="M177" s="236">
        <f>G177*(1+L177/100)</f>
        <v>0</v>
      </c>
      <c r="N177" s="236">
        <v>0</v>
      </c>
      <c r="O177" s="236">
        <f>ROUND(E177*N177,2)</f>
        <v>0</v>
      </c>
      <c r="P177" s="236">
        <v>0</v>
      </c>
      <c r="Q177" s="236">
        <f>ROUND(E177*P177,2)</f>
        <v>0</v>
      </c>
      <c r="R177" s="236" t="s">
        <v>227</v>
      </c>
      <c r="S177" s="236" t="s">
        <v>127</v>
      </c>
      <c r="T177" s="237" t="s">
        <v>127</v>
      </c>
      <c r="U177" s="221">
        <v>0.16500000000000001</v>
      </c>
      <c r="V177" s="221">
        <f>ROUND(E177*U177,2)</f>
        <v>14.85</v>
      </c>
      <c r="W177" s="221"/>
      <c r="X177" s="221" t="s">
        <v>128</v>
      </c>
      <c r="Y177" s="212"/>
      <c r="Z177" s="212"/>
      <c r="AA177" s="212"/>
      <c r="AB177" s="212"/>
      <c r="AC177" s="212"/>
      <c r="AD177" s="212"/>
      <c r="AE177" s="212"/>
      <c r="AF177" s="212"/>
      <c r="AG177" s="212" t="s">
        <v>129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19"/>
      <c r="B178" s="220"/>
      <c r="C178" s="251" t="s">
        <v>333</v>
      </c>
      <c r="D178" s="222"/>
      <c r="E178" s="223">
        <v>90</v>
      </c>
      <c r="F178" s="221"/>
      <c r="G178" s="221"/>
      <c r="H178" s="221"/>
      <c r="I178" s="221"/>
      <c r="J178" s="221"/>
      <c r="K178" s="221"/>
      <c r="L178" s="221"/>
      <c r="M178" s="221"/>
      <c r="N178" s="221"/>
      <c r="O178" s="221"/>
      <c r="P178" s="221"/>
      <c r="Q178" s="221"/>
      <c r="R178" s="221"/>
      <c r="S178" s="221"/>
      <c r="T178" s="221"/>
      <c r="U178" s="221"/>
      <c r="V178" s="221"/>
      <c r="W178" s="221"/>
      <c r="X178" s="221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131</v>
      </c>
      <c r="AH178" s="212">
        <v>5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31">
        <v>50</v>
      </c>
      <c r="B179" s="232" t="s">
        <v>334</v>
      </c>
      <c r="C179" s="250" t="s">
        <v>335</v>
      </c>
      <c r="D179" s="233" t="s">
        <v>156</v>
      </c>
      <c r="E179" s="234">
        <v>28</v>
      </c>
      <c r="F179" s="235"/>
      <c r="G179" s="236">
        <f>ROUND(E179*F179,2)</f>
        <v>0</v>
      </c>
      <c r="H179" s="235"/>
      <c r="I179" s="236">
        <f>ROUND(E179*H179,2)</f>
        <v>0</v>
      </c>
      <c r="J179" s="235"/>
      <c r="K179" s="236">
        <f>ROUND(E179*J179,2)</f>
        <v>0</v>
      </c>
      <c r="L179" s="236">
        <v>21</v>
      </c>
      <c r="M179" s="236">
        <f>G179*(1+L179/100)</f>
        <v>0</v>
      </c>
      <c r="N179" s="236">
        <v>0</v>
      </c>
      <c r="O179" s="236">
        <f>ROUND(E179*N179,2)</f>
        <v>0</v>
      </c>
      <c r="P179" s="236">
        <v>0</v>
      </c>
      <c r="Q179" s="236">
        <f>ROUND(E179*P179,2)</f>
        <v>0</v>
      </c>
      <c r="R179" s="236" t="s">
        <v>227</v>
      </c>
      <c r="S179" s="236" t="s">
        <v>127</v>
      </c>
      <c r="T179" s="237" t="s">
        <v>127</v>
      </c>
      <c r="U179" s="221">
        <v>0.20599999999999999</v>
      </c>
      <c r="V179" s="221">
        <f>ROUND(E179*U179,2)</f>
        <v>5.77</v>
      </c>
      <c r="W179" s="221"/>
      <c r="X179" s="221" t="s">
        <v>128</v>
      </c>
      <c r="Y179" s="212"/>
      <c r="Z179" s="212"/>
      <c r="AA179" s="212"/>
      <c r="AB179" s="212"/>
      <c r="AC179" s="212"/>
      <c r="AD179" s="212"/>
      <c r="AE179" s="212"/>
      <c r="AF179" s="212"/>
      <c r="AG179" s="212" t="s">
        <v>129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9"/>
      <c r="B180" s="220"/>
      <c r="C180" s="251" t="s">
        <v>336</v>
      </c>
      <c r="D180" s="222"/>
      <c r="E180" s="223">
        <v>28</v>
      </c>
      <c r="F180" s="221"/>
      <c r="G180" s="221"/>
      <c r="H180" s="221"/>
      <c r="I180" s="221"/>
      <c r="J180" s="221"/>
      <c r="K180" s="221"/>
      <c r="L180" s="221"/>
      <c r="M180" s="221"/>
      <c r="N180" s="221"/>
      <c r="O180" s="221"/>
      <c r="P180" s="221"/>
      <c r="Q180" s="221"/>
      <c r="R180" s="221"/>
      <c r="S180" s="221"/>
      <c r="T180" s="221"/>
      <c r="U180" s="221"/>
      <c r="V180" s="221"/>
      <c r="W180" s="221"/>
      <c r="X180" s="221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131</v>
      </c>
      <c r="AH180" s="212">
        <v>5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31">
        <v>51</v>
      </c>
      <c r="B181" s="232" t="s">
        <v>337</v>
      </c>
      <c r="C181" s="250" t="s">
        <v>338</v>
      </c>
      <c r="D181" s="233" t="s">
        <v>156</v>
      </c>
      <c r="E181" s="234">
        <v>8</v>
      </c>
      <c r="F181" s="235"/>
      <c r="G181" s="236">
        <f>ROUND(E181*F181,2)</f>
        <v>0</v>
      </c>
      <c r="H181" s="235"/>
      <c r="I181" s="236">
        <f>ROUND(E181*H181,2)</f>
        <v>0</v>
      </c>
      <c r="J181" s="235"/>
      <c r="K181" s="236">
        <f>ROUND(E181*J181,2)</f>
        <v>0</v>
      </c>
      <c r="L181" s="236">
        <v>21</v>
      </c>
      <c r="M181" s="236">
        <f>G181*(1+L181/100)</f>
        <v>0</v>
      </c>
      <c r="N181" s="236">
        <v>0</v>
      </c>
      <c r="O181" s="236">
        <f>ROUND(E181*N181,2)</f>
        <v>0</v>
      </c>
      <c r="P181" s="236">
        <v>0</v>
      </c>
      <c r="Q181" s="236">
        <f>ROUND(E181*P181,2)</f>
        <v>0</v>
      </c>
      <c r="R181" s="236" t="s">
        <v>227</v>
      </c>
      <c r="S181" s="236" t="s">
        <v>127</v>
      </c>
      <c r="T181" s="237" t="s">
        <v>127</v>
      </c>
      <c r="U181" s="221">
        <v>0.22700000000000001</v>
      </c>
      <c r="V181" s="221">
        <f>ROUND(E181*U181,2)</f>
        <v>1.82</v>
      </c>
      <c r="W181" s="221"/>
      <c r="X181" s="221" t="s">
        <v>128</v>
      </c>
      <c r="Y181" s="212"/>
      <c r="Z181" s="212"/>
      <c r="AA181" s="212"/>
      <c r="AB181" s="212"/>
      <c r="AC181" s="212"/>
      <c r="AD181" s="212"/>
      <c r="AE181" s="212"/>
      <c r="AF181" s="212"/>
      <c r="AG181" s="212" t="s">
        <v>129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9"/>
      <c r="B182" s="220"/>
      <c r="C182" s="251" t="s">
        <v>339</v>
      </c>
      <c r="D182" s="222"/>
      <c r="E182" s="223">
        <v>2</v>
      </c>
      <c r="F182" s="221"/>
      <c r="G182" s="221"/>
      <c r="H182" s="221"/>
      <c r="I182" s="221"/>
      <c r="J182" s="221"/>
      <c r="K182" s="221"/>
      <c r="L182" s="221"/>
      <c r="M182" s="221"/>
      <c r="N182" s="221"/>
      <c r="O182" s="221"/>
      <c r="P182" s="221"/>
      <c r="Q182" s="221"/>
      <c r="R182" s="221"/>
      <c r="S182" s="221"/>
      <c r="T182" s="221"/>
      <c r="U182" s="221"/>
      <c r="V182" s="221"/>
      <c r="W182" s="221"/>
      <c r="X182" s="221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131</v>
      </c>
      <c r="AH182" s="212">
        <v>5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19"/>
      <c r="B183" s="220"/>
      <c r="C183" s="251" t="s">
        <v>340</v>
      </c>
      <c r="D183" s="222"/>
      <c r="E183" s="223"/>
      <c r="F183" s="221"/>
      <c r="G183" s="221"/>
      <c r="H183" s="221"/>
      <c r="I183" s="221"/>
      <c r="J183" s="221"/>
      <c r="K183" s="221"/>
      <c r="L183" s="221"/>
      <c r="M183" s="221"/>
      <c r="N183" s="221"/>
      <c r="O183" s="221"/>
      <c r="P183" s="221"/>
      <c r="Q183" s="221"/>
      <c r="R183" s="221"/>
      <c r="S183" s="221"/>
      <c r="T183" s="221"/>
      <c r="U183" s="221"/>
      <c r="V183" s="221"/>
      <c r="W183" s="221"/>
      <c r="X183" s="221"/>
      <c r="Y183" s="212"/>
      <c r="Z183" s="212"/>
      <c r="AA183" s="212"/>
      <c r="AB183" s="212"/>
      <c r="AC183" s="212"/>
      <c r="AD183" s="212"/>
      <c r="AE183" s="212"/>
      <c r="AF183" s="212"/>
      <c r="AG183" s="212" t="s">
        <v>131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19"/>
      <c r="B184" s="220"/>
      <c r="C184" s="251" t="s">
        <v>341</v>
      </c>
      <c r="D184" s="222"/>
      <c r="E184" s="223">
        <v>6</v>
      </c>
      <c r="F184" s="221"/>
      <c r="G184" s="221"/>
      <c r="H184" s="221"/>
      <c r="I184" s="221"/>
      <c r="J184" s="221"/>
      <c r="K184" s="221"/>
      <c r="L184" s="221"/>
      <c r="M184" s="221"/>
      <c r="N184" s="221"/>
      <c r="O184" s="221"/>
      <c r="P184" s="221"/>
      <c r="Q184" s="221"/>
      <c r="R184" s="221"/>
      <c r="S184" s="221"/>
      <c r="T184" s="221"/>
      <c r="U184" s="221"/>
      <c r="V184" s="221"/>
      <c r="W184" s="221"/>
      <c r="X184" s="221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131</v>
      </c>
      <c r="AH184" s="212">
        <v>5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31">
        <v>52</v>
      </c>
      <c r="B185" s="232" t="s">
        <v>342</v>
      </c>
      <c r="C185" s="250" t="s">
        <v>343</v>
      </c>
      <c r="D185" s="233" t="s">
        <v>156</v>
      </c>
      <c r="E185" s="234">
        <v>4</v>
      </c>
      <c r="F185" s="235"/>
      <c r="G185" s="236">
        <f>ROUND(E185*F185,2)</f>
        <v>0</v>
      </c>
      <c r="H185" s="235"/>
      <c r="I185" s="236">
        <f>ROUND(E185*H185,2)</f>
        <v>0</v>
      </c>
      <c r="J185" s="235"/>
      <c r="K185" s="236">
        <f>ROUND(E185*J185,2)</f>
        <v>0</v>
      </c>
      <c r="L185" s="236">
        <v>21</v>
      </c>
      <c r="M185" s="236">
        <f>G185*(1+L185/100)</f>
        <v>0</v>
      </c>
      <c r="N185" s="236">
        <v>0</v>
      </c>
      <c r="O185" s="236">
        <f>ROUND(E185*N185,2)</f>
        <v>0</v>
      </c>
      <c r="P185" s="236">
        <v>0</v>
      </c>
      <c r="Q185" s="236">
        <f>ROUND(E185*P185,2)</f>
        <v>0</v>
      </c>
      <c r="R185" s="236" t="s">
        <v>227</v>
      </c>
      <c r="S185" s="236" t="s">
        <v>127</v>
      </c>
      <c r="T185" s="237" t="s">
        <v>127</v>
      </c>
      <c r="U185" s="221">
        <v>0.26800000000000002</v>
      </c>
      <c r="V185" s="221">
        <f>ROUND(E185*U185,2)</f>
        <v>1.07</v>
      </c>
      <c r="W185" s="221"/>
      <c r="X185" s="221" t="s">
        <v>128</v>
      </c>
      <c r="Y185" s="212"/>
      <c r="Z185" s="212"/>
      <c r="AA185" s="212"/>
      <c r="AB185" s="212"/>
      <c r="AC185" s="212"/>
      <c r="AD185" s="212"/>
      <c r="AE185" s="212"/>
      <c r="AF185" s="212"/>
      <c r="AG185" s="212" t="s">
        <v>129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19"/>
      <c r="B186" s="220"/>
      <c r="C186" s="251" t="s">
        <v>344</v>
      </c>
      <c r="D186" s="222"/>
      <c r="E186" s="223">
        <v>4</v>
      </c>
      <c r="F186" s="221"/>
      <c r="G186" s="221"/>
      <c r="H186" s="221"/>
      <c r="I186" s="221"/>
      <c r="J186" s="221"/>
      <c r="K186" s="221"/>
      <c r="L186" s="221"/>
      <c r="M186" s="221"/>
      <c r="N186" s="221"/>
      <c r="O186" s="221"/>
      <c r="P186" s="221"/>
      <c r="Q186" s="221"/>
      <c r="R186" s="221"/>
      <c r="S186" s="221"/>
      <c r="T186" s="221"/>
      <c r="U186" s="221"/>
      <c r="V186" s="221"/>
      <c r="W186" s="221"/>
      <c r="X186" s="221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131</v>
      </c>
      <c r="AH186" s="212">
        <v>5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31">
        <v>53</v>
      </c>
      <c r="B187" s="232" t="s">
        <v>345</v>
      </c>
      <c r="C187" s="250" t="s">
        <v>346</v>
      </c>
      <c r="D187" s="233" t="s">
        <v>156</v>
      </c>
      <c r="E187" s="234">
        <v>6</v>
      </c>
      <c r="F187" s="235"/>
      <c r="G187" s="236">
        <f>ROUND(E187*F187,2)</f>
        <v>0</v>
      </c>
      <c r="H187" s="235"/>
      <c r="I187" s="236">
        <f>ROUND(E187*H187,2)</f>
        <v>0</v>
      </c>
      <c r="J187" s="235"/>
      <c r="K187" s="236">
        <f>ROUND(E187*J187,2)</f>
        <v>0</v>
      </c>
      <c r="L187" s="236">
        <v>21</v>
      </c>
      <c r="M187" s="236">
        <f>G187*(1+L187/100)</f>
        <v>0</v>
      </c>
      <c r="N187" s="236">
        <v>0</v>
      </c>
      <c r="O187" s="236">
        <f>ROUND(E187*N187,2)</f>
        <v>0</v>
      </c>
      <c r="P187" s="236">
        <v>0</v>
      </c>
      <c r="Q187" s="236">
        <f>ROUND(E187*P187,2)</f>
        <v>0</v>
      </c>
      <c r="R187" s="236" t="s">
        <v>227</v>
      </c>
      <c r="S187" s="236" t="s">
        <v>127</v>
      </c>
      <c r="T187" s="237" t="s">
        <v>127</v>
      </c>
      <c r="U187" s="221">
        <v>0.35</v>
      </c>
      <c r="V187" s="221">
        <f>ROUND(E187*U187,2)</f>
        <v>2.1</v>
      </c>
      <c r="W187" s="221"/>
      <c r="X187" s="221" t="s">
        <v>128</v>
      </c>
      <c r="Y187" s="212"/>
      <c r="Z187" s="212"/>
      <c r="AA187" s="212"/>
      <c r="AB187" s="212"/>
      <c r="AC187" s="212"/>
      <c r="AD187" s="212"/>
      <c r="AE187" s="212"/>
      <c r="AF187" s="212"/>
      <c r="AG187" s="212" t="s">
        <v>129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19"/>
      <c r="B188" s="220"/>
      <c r="C188" s="251" t="s">
        <v>347</v>
      </c>
      <c r="D188" s="222"/>
      <c r="E188" s="223">
        <v>2</v>
      </c>
      <c r="F188" s="221"/>
      <c r="G188" s="221"/>
      <c r="H188" s="221"/>
      <c r="I188" s="221"/>
      <c r="J188" s="221"/>
      <c r="K188" s="221"/>
      <c r="L188" s="221"/>
      <c r="M188" s="221"/>
      <c r="N188" s="221"/>
      <c r="O188" s="221"/>
      <c r="P188" s="221"/>
      <c r="Q188" s="221"/>
      <c r="R188" s="221"/>
      <c r="S188" s="221"/>
      <c r="T188" s="221"/>
      <c r="U188" s="221"/>
      <c r="V188" s="221"/>
      <c r="W188" s="221"/>
      <c r="X188" s="221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131</v>
      </c>
      <c r="AH188" s="212">
        <v>5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19"/>
      <c r="B189" s="220"/>
      <c r="C189" s="251" t="s">
        <v>348</v>
      </c>
      <c r="D189" s="222"/>
      <c r="E189" s="223">
        <v>4</v>
      </c>
      <c r="F189" s="221"/>
      <c r="G189" s="221"/>
      <c r="H189" s="221"/>
      <c r="I189" s="221"/>
      <c r="J189" s="221"/>
      <c r="K189" s="221"/>
      <c r="L189" s="221"/>
      <c r="M189" s="221"/>
      <c r="N189" s="221"/>
      <c r="O189" s="221"/>
      <c r="P189" s="221"/>
      <c r="Q189" s="221"/>
      <c r="R189" s="221"/>
      <c r="S189" s="221"/>
      <c r="T189" s="221"/>
      <c r="U189" s="221"/>
      <c r="V189" s="221"/>
      <c r="W189" s="221"/>
      <c r="X189" s="221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131</v>
      </c>
      <c r="AH189" s="212">
        <v>5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ht="22.5" outlineLevel="1" x14ac:dyDescent="0.2">
      <c r="A190" s="231">
        <v>54</v>
      </c>
      <c r="B190" s="232" t="s">
        <v>349</v>
      </c>
      <c r="C190" s="250" t="s">
        <v>350</v>
      </c>
      <c r="D190" s="233" t="s">
        <v>156</v>
      </c>
      <c r="E190" s="234">
        <v>128</v>
      </c>
      <c r="F190" s="235"/>
      <c r="G190" s="236">
        <f>ROUND(E190*F190,2)</f>
        <v>0</v>
      </c>
      <c r="H190" s="235"/>
      <c r="I190" s="236">
        <f>ROUND(E190*H190,2)</f>
        <v>0</v>
      </c>
      <c r="J190" s="235"/>
      <c r="K190" s="236">
        <f>ROUND(E190*J190,2)</f>
        <v>0</v>
      </c>
      <c r="L190" s="236">
        <v>21</v>
      </c>
      <c r="M190" s="236">
        <f>G190*(1+L190/100)</f>
        <v>0</v>
      </c>
      <c r="N190" s="236">
        <v>2.4000000000000001E-4</v>
      </c>
      <c r="O190" s="236">
        <f>ROUND(E190*N190,2)</f>
        <v>0.03</v>
      </c>
      <c r="P190" s="236">
        <v>0</v>
      </c>
      <c r="Q190" s="236">
        <f>ROUND(E190*P190,2)</f>
        <v>0</v>
      </c>
      <c r="R190" s="236" t="s">
        <v>227</v>
      </c>
      <c r="S190" s="236" t="s">
        <v>127</v>
      </c>
      <c r="T190" s="237" t="s">
        <v>127</v>
      </c>
      <c r="U190" s="221">
        <v>0.27800000000000002</v>
      </c>
      <c r="V190" s="221">
        <f>ROUND(E190*U190,2)</f>
        <v>35.58</v>
      </c>
      <c r="W190" s="221"/>
      <c r="X190" s="221" t="s">
        <v>128</v>
      </c>
      <c r="Y190" s="212"/>
      <c r="Z190" s="212"/>
      <c r="AA190" s="212"/>
      <c r="AB190" s="212"/>
      <c r="AC190" s="212"/>
      <c r="AD190" s="212"/>
      <c r="AE190" s="212"/>
      <c r="AF190" s="212"/>
      <c r="AG190" s="212" t="s">
        <v>129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19"/>
      <c r="B191" s="220"/>
      <c r="C191" s="251" t="s">
        <v>340</v>
      </c>
      <c r="D191" s="222"/>
      <c r="E191" s="223"/>
      <c r="F191" s="221"/>
      <c r="G191" s="221"/>
      <c r="H191" s="221"/>
      <c r="I191" s="221"/>
      <c r="J191" s="221"/>
      <c r="K191" s="221"/>
      <c r="L191" s="221"/>
      <c r="M191" s="221"/>
      <c r="N191" s="221"/>
      <c r="O191" s="221"/>
      <c r="P191" s="221"/>
      <c r="Q191" s="221"/>
      <c r="R191" s="221"/>
      <c r="S191" s="221"/>
      <c r="T191" s="221"/>
      <c r="U191" s="221"/>
      <c r="V191" s="221"/>
      <c r="W191" s="221"/>
      <c r="X191" s="221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131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19"/>
      <c r="B192" s="220"/>
      <c r="C192" s="251" t="s">
        <v>330</v>
      </c>
      <c r="D192" s="222"/>
      <c r="E192" s="223">
        <v>128</v>
      </c>
      <c r="F192" s="221"/>
      <c r="G192" s="221"/>
      <c r="H192" s="221"/>
      <c r="I192" s="221"/>
      <c r="J192" s="221"/>
      <c r="K192" s="221"/>
      <c r="L192" s="221"/>
      <c r="M192" s="221"/>
      <c r="N192" s="221"/>
      <c r="O192" s="221"/>
      <c r="P192" s="221"/>
      <c r="Q192" s="221"/>
      <c r="R192" s="221"/>
      <c r="S192" s="221"/>
      <c r="T192" s="221"/>
      <c r="U192" s="221"/>
      <c r="V192" s="221"/>
      <c r="W192" s="221"/>
      <c r="X192" s="221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131</v>
      </c>
      <c r="AH192" s="212">
        <v>5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31">
        <v>55</v>
      </c>
      <c r="B193" s="232" t="s">
        <v>351</v>
      </c>
      <c r="C193" s="250" t="s">
        <v>352</v>
      </c>
      <c r="D193" s="233" t="s">
        <v>156</v>
      </c>
      <c r="E193" s="234">
        <v>3</v>
      </c>
      <c r="F193" s="235"/>
      <c r="G193" s="236">
        <f>ROUND(E193*F193,2)</f>
        <v>0</v>
      </c>
      <c r="H193" s="235"/>
      <c r="I193" s="236">
        <f>ROUND(E193*H193,2)</f>
        <v>0</v>
      </c>
      <c r="J193" s="235"/>
      <c r="K193" s="236">
        <f>ROUND(E193*J193,2)</f>
        <v>0</v>
      </c>
      <c r="L193" s="236">
        <v>21</v>
      </c>
      <c r="M193" s="236">
        <f>G193*(1+L193/100)</f>
        <v>0</v>
      </c>
      <c r="N193" s="236">
        <v>1E-4</v>
      </c>
      <c r="O193" s="236">
        <f>ROUND(E193*N193,2)</f>
        <v>0</v>
      </c>
      <c r="P193" s="236">
        <v>0</v>
      </c>
      <c r="Q193" s="236">
        <f>ROUND(E193*P193,2)</f>
        <v>0</v>
      </c>
      <c r="R193" s="236" t="s">
        <v>157</v>
      </c>
      <c r="S193" s="236" t="s">
        <v>127</v>
      </c>
      <c r="T193" s="237" t="s">
        <v>127</v>
      </c>
      <c r="U193" s="221">
        <v>0</v>
      </c>
      <c r="V193" s="221">
        <f>ROUND(E193*U193,2)</f>
        <v>0</v>
      </c>
      <c r="W193" s="221"/>
      <c r="X193" s="221" t="s">
        <v>158</v>
      </c>
      <c r="Y193" s="212"/>
      <c r="Z193" s="212"/>
      <c r="AA193" s="212"/>
      <c r="AB193" s="212"/>
      <c r="AC193" s="212"/>
      <c r="AD193" s="212"/>
      <c r="AE193" s="212"/>
      <c r="AF193" s="212"/>
      <c r="AG193" s="212" t="s">
        <v>159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19"/>
      <c r="B194" s="220"/>
      <c r="C194" s="251" t="s">
        <v>353</v>
      </c>
      <c r="D194" s="222"/>
      <c r="E194" s="223">
        <v>1</v>
      </c>
      <c r="F194" s="221"/>
      <c r="G194" s="221"/>
      <c r="H194" s="221"/>
      <c r="I194" s="221"/>
      <c r="J194" s="221"/>
      <c r="K194" s="221"/>
      <c r="L194" s="221"/>
      <c r="M194" s="221"/>
      <c r="N194" s="221"/>
      <c r="O194" s="221"/>
      <c r="P194" s="221"/>
      <c r="Q194" s="221"/>
      <c r="R194" s="221"/>
      <c r="S194" s="221"/>
      <c r="T194" s="221"/>
      <c r="U194" s="221"/>
      <c r="V194" s="221"/>
      <c r="W194" s="221"/>
      <c r="X194" s="221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131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19"/>
      <c r="B195" s="220"/>
      <c r="C195" s="251" t="s">
        <v>354</v>
      </c>
      <c r="D195" s="222"/>
      <c r="E195" s="223">
        <v>2</v>
      </c>
      <c r="F195" s="221"/>
      <c r="G195" s="221"/>
      <c r="H195" s="221"/>
      <c r="I195" s="221"/>
      <c r="J195" s="221"/>
      <c r="K195" s="221"/>
      <c r="L195" s="221"/>
      <c r="M195" s="221"/>
      <c r="N195" s="221"/>
      <c r="O195" s="221"/>
      <c r="P195" s="221"/>
      <c r="Q195" s="221"/>
      <c r="R195" s="221"/>
      <c r="S195" s="221"/>
      <c r="T195" s="221"/>
      <c r="U195" s="221"/>
      <c r="V195" s="221"/>
      <c r="W195" s="221"/>
      <c r="X195" s="221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131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ht="33.75" outlineLevel="1" x14ac:dyDescent="0.2">
      <c r="A196" s="231">
        <v>56</v>
      </c>
      <c r="B196" s="232" t="s">
        <v>355</v>
      </c>
      <c r="C196" s="250" t="s">
        <v>356</v>
      </c>
      <c r="D196" s="233" t="s">
        <v>156</v>
      </c>
      <c r="E196" s="234">
        <v>2</v>
      </c>
      <c r="F196" s="235"/>
      <c r="G196" s="236">
        <f>ROUND(E196*F196,2)</f>
        <v>0</v>
      </c>
      <c r="H196" s="235"/>
      <c r="I196" s="236">
        <f>ROUND(E196*H196,2)</f>
        <v>0</v>
      </c>
      <c r="J196" s="235"/>
      <c r="K196" s="236">
        <f>ROUND(E196*J196,2)</f>
        <v>0</v>
      </c>
      <c r="L196" s="236">
        <v>21</v>
      </c>
      <c r="M196" s="236">
        <f>G196*(1+L196/100)</f>
        <v>0</v>
      </c>
      <c r="N196" s="236">
        <v>8.9999999999999998E-4</v>
      </c>
      <c r="O196" s="236">
        <f>ROUND(E196*N196,2)</f>
        <v>0</v>
      </c>
      <c r="P196" s="236">
        <v>0</v>
      </c>
      <c r="Q196" s="236">
        <f>ROUND(E196*P196,2)</f>
        <v>0</v>
      </c>
      <c r="R196" s="236" t="s">
        <v>157</v>
      </c>
      <c r="S196" s="236" t="s">
        <v>127</v>
      </c>
      <c r="T196" s="237" t="s">
        <v>127</v>
      </c>
      <c r="U196" s="221">
        <v>0</v>
      </c>
      <c r="V196" s="221">
        <f>ROUND(E196*U196,2)</f>
        <v>0</v>
      </c>
      <c r="W196" s="221"/>
      <c r="X196" s="221" t="s">
        <v>158</v>
      </c>
      <c r="Y196" s="212"/>
      <c r="Z196" s="212"/>
      <c r="AA196" s="212"/>
      <c r="AB196" s="212"/>
      <c r="AC196" s="212"/>
      <c r="AD196" s="212"/>
      <c r="AE196" s="212"/>
      <c r="AF196" s="212"/>
      <c r="AG196" s="212" t="s">
        <v>159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9"/>
      <c r="B197" s="220"/>
      <c r="C197" s="251" t="s">
        <v>357</v>
      </c>
      <c r="D197" s="222"/>
      <c r="E197" s="223">
        <v>2</v>
      </c>
      <c r="F197" s="221"/>
      <c r="G197" s="221"/>
      <c r="H197" s="221"/>
      <c r="I197" s="221"/>
      <c r="J197" s="221"/>
      <c r="K197" s="221"/>
      <c r="L197" s="221"/>
      <c r="M197" s="221"/>
      <c r="N197" s="221"/>
      <c r="O197" s="221"/>
      <c r="P197" s="221"/>
      <c r="Q197" s="221"/>
      <c r="R197" s="221"/>
      <c r="S197" s="221"/>
      <c r="T197" s="221"/>
      <c r="U197" s="221"/>
      <c r="V197" s="221"/>
      <c r="W197" s="221"/>
      <c r="X197" s="221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131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ht="33.75" outlineLevel="1" x14ac:dyDescent="0.2">
      <c r="A198" s="231">
        <v>57</v>
      </c>
      <c r="B198" s="232" t="s">
        <v>358</v>
      </c>
      <c r="C198" s="250" t="s">
        <v>359</v>
      </c>
      <c r="D198" s="233" t="s">
        <v>156</v>
      </c>
      <c r="E198" s="234">
        <v>4</v>
      </c>
      <c r="F198" s="235"/>
      <c r="G198" s="236">
        <f>ROUND(E198*F198,2)</f>
        <v>0</v>
      </c>
      <c r="H198" s="235"/>
      <c r="I198" s="236">
        <f>ROUND(E198*H198,2)</f>
        <v>0</v>
      </c>
      <c r="J198" s="235"/>
      <c r="K198" s="236">
        <f>ROUND(E198*J198,2)</f>
        <v>0</v>
      </c>
      <c r="L198" s="236">
        <v>21</v>
      </c>
      <c r="M198" s="236">
        <f>G198*(1+L198/100)</f>
        <v>0</v>
      </c>
      <c r="N198" s="236">
        <v>1.25E-3</v>
      </c>
      <c r="O198" s="236">
        <f>ROUND(E198*N198,2)</f>
        <v>0.01</v>
      </c>
      <c r="P198" s="236">
        <v>0</v>
      </c>
      <c r="Q198" s="236">
        <f>ROUND(E198*P198,2)</f>
        <v>0</v>
      </c>
      <c r="R198" s="236" t="s">
        <v>157</v>
      </c>
      <c r="S198" s="236" t="s">
        <v>127</v>
      </c>
      <c r="T198" s="237" t="s">
        <v>127</v>
      </c>
      <c r="U198" s="221">
        <v>0</v>
      </c>
      <c r="V198" s="221">
        <f>ROUND(E198*U198,2)</f>
        <v>0</v>
      </c>
      <c r="W198" s="221"/>
      <c r="X198" s="221" t="s">
        <v>158</v>
      </c>
      <c r="Y198" s="212"/>
      <c r="Z198" s="212"/>
      <c r="AA198" s="212"/>
      <c r="AB198" s="212"/>
      <c r="AC198" s="212"/>
      <c r="AD198" s="212"/>
      <c r="AE198" s="212"/>
      <c r="AF198" s="212"/>
      <c r="AG198" s="212" t="s">
        <v>159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19"/>
      <c r="B199" s="220"/>
      <c r="C199" s="251" t="s">
        <v>270</v>
      </c>
      <c r="D199" s="222"/>
      <c r="E199" s="223">
        <v>2</v>
      </c>
      <c r="F199" s="221"/>
      <c r="G199" s="221"/>
      <c r="H199" s="221"/>
      <c r="I199" s="221"/>
      <c r="J199" s="221"/>
      <c r="K199" s="221"/>
      <c r="L199" s="221"/>
      <c r="M199" s="221"/>
      <c r="N199" s="221"/>
      <c r="O199" s="221"/>
      <c r="P199" s="221"/>
      <c r="Q199" s="221"/>
      <c r="R199" s="221"/>
      <c r="S199" s="221"/>
      <c r="T199" s="221"/>
      <c r="U199" s="221"/>
      <c r="V199" s="221"/>
      <c r="W199" s="221"/>
      <c r="X199" s="221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131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19"/>
      <c r="B200" s="220"/>
      <c r="C200" s="251" t="s">
        <v>269</v>
      </c>
      <c r="D200" s="222"/>
      <c r="E200" s="223">
        <v>2</v>
      </c>
      <c r="F200" s="221"/>
      <c r="G200" s="221"/>
      <c r="H200" s="221"/>
      <c r="I200" s="221"/>
      <c r="J200" s="221"/>
      <c r="K200" s="221"/>
      <c r="L200" s="221"/>
      <c r="M200" s="221"/>
      <c r="N200" s="221"/>
      <c r="O200" s="221"/>
      <c r="P200" s="221"/>
      <c r="Q200" s="221"/>
      <c r="R200" s="221"/>
      <c r="S200" s="221"/>
      <c r="T200" s="221"/>
      <c r="U200" s="221"/>
      <c r="V200" s="221"/>
      <c r="W200" s="221"/>
      <c r="X200" s="221"/>
      <c r="Y200" s="212"/>
      <c r="Z200" s="212"/>
      <c r="AA200" s="212"/>
      <c r="AB200" s="212"/>
      <c r="AC200" s="212"/>
      <c r="AD200" s="212"/>
      <c r="AE200" s="212"/>
      <c r="AF200" s="212"/>
      <c r="AG200" s="212" t="s">
        <v>131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ht="33.75" outlineLevel="1" x14ac:dyDescent="0.2">
      <c r="A201" s="231">
        <v>58</v>
      </c>
      <c r="B201" s="232" t="s">
        <v>360</v>
      </c>
      <c r="C201" s="250" t="s">
        <v>361</v>
      </c>
      <c r="D201" s="233" t="s">
        <v>156</v>
      </c>
      <c r="E201" s="234">
        <v>2</v>
      </c>
      <c r="F201" s="235"/>
      <c r="G201" s="236">
        <f>ROUND(E201*F201,2)</f>
        <v>0</v>
      </c>
      <c r="H201" s="235"/>
      <c r="I201" s="236">
        <f>ROUND(E201*H201,2)</f>
        <v>0</v>
      </c>
      <c r="J201" s="235"/>
      <c r="K201" s="236">
        <f>ROUND(E201*J201,2)</f>
        <v>0</v>
      </c>
      <c r="L201" s="236">
        <v>21</v>
      </c>
      <c r="M201" s="236">
        <f>G201*(1+L201/100)</f>
        <v>0</v>
      </c>
      <c r="N201" s="236">
        <v>1.72E-3</v>
      </c>
      <c r="O201" s="236">
        <f>ROUND(E201*N201,2)</f>
        <v>0</v>
      </c>
      <c r="P201" s="236">
        <v>0</v>
      </c>
      <c r="Q201" s="236">
        <f>ROUND(E201*P201,2)</f>
        <v>0</v>
      </c>
      <c r="R201" s="236" t="s">
        <v>157</v>
      </c>
      <c r="S201" s="236" t="s">
        <v>127</v>
      </c>
      <c r="T201" s="237" t="s">
        <v>127</v>
      </c>
      <c r="U201" s="221">
        <v>0</v>
      </c>
      <c r="V201" s="221">
        <f>ROUND(E201*U201,2)</f>
        <v>0</v>
      </c>
      <c r="W201" s="221"/>
      <c r="X201" s="221" t="s">
        <v>158</v>
      </c>
      <c r="Y201" s="212"/>
      <c r="Z201" s="212"/>
      <c r="AA201" s="212"/>
      <c r="AB201" s="212"/>
      <c r="AC201" s="212"/>
      <c r="AD201" s="212"/>
      <c r="AE201" s="212"/>
      <c r="AF201" s="212"/>
      <c r="AG201" s="212" t="s">
        <v>159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19"/>
      <c r="B202" s="220"/>
      <c r="C202" s="251" t="s">
        <v>268</v>
      </c>
      <c r="D202" s="222"/>
      <c r="E202" s="223">
        <v>2</v>
      </c>
      <c r="F202" s="221"/>
      <c r="G202" s="221"/>
      <c r="H202" s="221"/>
      <c r="I202" s="221"/>
      <c r="J202" s="221"/>
      <c r="K202" s="221"/>
      <c r="L202" s="221"/>
      <c r="M202" s="221"/>
      <c r="N202" s="221"/>
      <c r="O202" s="221"/>
      <c r="P202" s="221"/>
      <c r="Q202" s="221"/>
      <c r="R202" s="221"/>
      <c r="S202" s="221"/>
      <c r="T202" s="221"/>
      <c r="U202" s="221"/>
      <c r="V202" s="221"/>
      <c r="W202" s="221"/>
      <c r="X202" s="221"/>
      <c r="Y202" s="212"/>
      <c r="Z202" s="212"/>
      <c r="AA202" s="212"/>
      <c r="AB202" s="212"/>
      <c r="AC202" s="212"/>
      <c r="AD202" s="212"/>
      <c r="AE202" s="212"/>
      <c r="AF202" s="212"/>
      <c r="AG202" s="212" t="s">
        <v>131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31">
        <v>59</v>
      </c>
      <c r="B203" s="232" t="s">
        <v>362</v>
      </c>
      <c r="C203" s="250" t="s">
        <v>363</v>
      </c>
      <c r="D203" s="233" t="s">
        <v>156</v>
      </c>
      <c r="E203" s="234">
        <v>90</v>
      </c>
      <c r="F203" s="235"/>
      <c r="G203" s="236">
        <f>ROUND(E203*F203,2)</f>
        <v>0</v>
      </c>
      <c r="H203" s="235"/>
      <c r="I203" s="236">
        <f>ROUND(E203*H203,2)</f>
        <v>0</v>
      </c>
      <c r="J203" s="235"/>
      <c r="K203" s="236">
        <f>ROUND(E203*J203,2)</f>
        <v>0</v>
      </c>
      <c r="L203" s="236">
        <v>21</v>
      </c>
      <c r="M203" s="236">
        <f>G203*(1+L203/100)</f>
        <v>0</v>
      </c>
      <c r="N203" s="236">
        <v>2.4000000000000001E-4</v>
      </c>
      <c r="O203" s="236">
        <f>ROUND(E203*N203,2)</f>
        <v>0.02</v>
      </c>
      <c r="P203" s="236">
        <v>0</v>
      </c>
      <c r="Q203" s="236">
        <f>ROUND(E203*P203,2)</f>
        <v>0</v>
      </c>
      <c r="R203" s="236" t="s">
        <v>157</v>
      </c>
      <c r="S203" s="236" t="s">
        <v>127</v>
      </c>
      <c r="T203" s="237" t="s">
        <v>127</v>
      </c>
      <c r="U203" s="221">
        <v>0</v>
      </c>
      <c r="V203" s="221">
        <f>ROUND(E203*U203,2)</f>
        <v>0</v>
      </c>
      <c r="W203" s="221"/>
      <c r="X203" s="221" t="s">
        <v>158</v>
      </c>
      <c r="Y203" s="212"/>
      <c r="Z203" s="212"/>
      <c r="AA203" s="212"/>
      <c r="AB203" s="212"/>
      <c r="AC203" s="212"/>
      <c r="AD203" s="212"/>
      <c r="AE203" s="212"/>
      <c r="AF203" s="212"/>
      <c r="AG203" s="212" t="s">
        <v>159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19"/>
      <c r="B204" s="220"/>
      <c r="C204" s="251" t="s">
        <v>364</v>
      </c>
      <c r="D204" s="222"/>
      <c r="E204" s="223">
        <v>26</v>
      </c>
      <c r="F204" s="221"/>
      <c r="G204" s="221"/>
      <c r="H204" s="221"/>
      <c r="I204" s="221"/>
      <c r="J204" s="221"/>
      <c r="K204" s="221"/>
      <c r="L204" s="221"/>
      <c r="M204" s="221"/>
      <c r="N204" s="221"/>
      <c r="O204" s="221"/>
      <c r="P204" s="221"/>
      <c r="Q204" s="221"/>
      <c r="R204" s="221"/>
      <c r="S204" s="221"/>
      <c r="T204" s="221"/>
      <c r="U204" s="221"/>
      <c r="V204" s="221"/>
      <c r="W204" s="221"/>
      <c r="X204" s="221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131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9"/>
      <c r="B205" s="220"/>
      <c r="C205" s="251" t="s">
        <v>365</v>
      </c>
      <c r="D205" s="222"/>
      <c r="E205" s="223">
        <v>34</v>
      </c>
      <c r="F205" s="221"/>
      <c r="G205" s="221"/>
      <c r="H205" s="221"/>
      <c r="I205" s="221"/>
      <c r="J205" s="221"/>
      <c r="K205" s="221"/>
      <c r="L205" s="221"/>
      <c r="M205" s="221"/>
      <c r="N205" s="221"/>
      <c r="O205" s="221"/>
      <c r="P205" s="221"/>
      <c r="Q205" s="221"/>
      <c r="R205" s="221"/>
      <c r="S205" s="221"/>
      <c r="T205" s="221"/>
      <c r="U205" s="221"/>
      <c r="V205" s="221"/>
      <c r="W205" s="221"/>
      <c r="X205" s="221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131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19"/>
      <c r="B206" s="220"/>
      <c r="C206" s="251" t="s">
        <v>366</v>
      </c>
      <c r="D206" s="222"/>
      <c r="E206" s="223">
        <v>24</v>
      </c>
      <c r="F206" s="221"/>
      <c r="G206" s="221"/>
      <c r="H206" s="221"/>
      <c r="I206" s="221"/>
      <c r="J206" s="221"/>
      <c r="K206" s="221"/>
      <c r="L206" s="221"/>
      <c r="M206" s="221"/>
      <c r="N206" s="221"/>
      <c r="O206" s="221"/>
      <c r="P206" s="221"/>
      <c r="Q206" s="221"/>
      <c r="R206" s="221"/>
      <c r="S206" s="221"/>
      <c r="T206" s="221"/>
      <c r="U206" s="221"/>
      <c r="V206" s="221"/>
      <c r="W206" s="221"/>
      <c r="X206" s="221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131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19"/>
      <c r="B207" s="220"/>
      <c r="C207" s="251" t="s">
        <v>367</v>
      </c>
      <c r="D207" s="222"/>
      <c r="E207" s="223">
        <v>6</v>
      </c>
      <c r="F207" s="221"/>
      <c r="G207" s="221"/>
      <c r="H207" s="221"/>
      <c r="I207" s="221"/>
      <c r="J207" s="221"/>
      <c r="K207" s="221"/>
      <c r="L207" s="221"/>
      <c r="M207" s="221"/>
      <c r="N207" s="221"/>
      <c r="O207" s="221"/>
      <c r="P207" s="221"/>
      <c r="Q207" s="221"/>
      <c r="R207" s="221"/>
      <c r="S207" s="221"/>
      <c r="T207" s="221"/>
      <c r="U207" s="221"/>
      <c r="V207" s="221"/>
      <c r="W207" s="221"/>
      <c r="X207" s="221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131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31">
        <v>60</v>
      </c>
      <c r="B208" s="232" t="s">
        <v>368</v>
      </c>
      <c r="C208" s="250" t="s">
        <v>369</v>
      </c>
      <c r="D208" s="233" t="s">
        <v>156</v>
      </c>
      <c r="E208" s="234">
        <v>28</v>
      </c>
      <c r="F208" s="235"/>
      <c r="G208" s="236">
        <f>ROUND(E208*F208,2)</f>
        <v>0</v>
      </c>
      <c r="H208" s="235"/>
      <c r="I208" s="236">
        <f>ROUND(E208*H208,2)</f>
        <v>0</v>
      </c>
      <c r="J208" s="235"/>
      <c r="K208" s="236">
        <f>ROUND(E208*J208,2)</f>
        <v>0</v>
      </c>
      <c r="L208" s="236">
        <v>21</v>
      </c>
      <c r="M208" s="236">
        <f>G208*(1+L208/100)</f>
        <v>0</v>
      </c>
      <c r="N208" s="236">
        <v>3.8000000000000002E-4</v>
      </c>
      <c r="O208" s="236">
        <f>ROUND(E208*N208,2)</f>
        <v>0.01</v>
      </c>
      <c r="P208" s="236">
        <v>0</v>
      </c>
      <c r="Q208" s="236">
        <f>ROUND(E208*P208,2)</f>
        <v>0</v>
      </c>
      <c r="R208" s="236" t="s">
        <v>157</v>
      </c>
      <c r="S208" s="236" t="s">
        <v>127</v>
      </c>
      <c r="T208" s="237" t="s">
        <v>127</v>
      </c>
      <c r="U208" s="221">
        <v>0</v>
      </c>
      <c r="V208" s="221">
        <f>ROUND(E208*U208,2)</f>
        <v>0</v>
      </c>
      <c r="W208" s="221"/>
      <c r="X208" s="221" t="s">
        <v>158</v>
      </c>
      <c r="Y208" s="212"/>
      <c r="Z208" s="212"/>
      <c r="AA208" s="212"/>
      <c r="AB208" s="212"/>
      <c r="AC208" s="212"/>
      <c r="AD208" s="212"/>
      <c r="AE208" s="212"/>
      <c r="AF208" s="212"/>
      <c r="AG208" s="212" t="s">
        <v>159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19"/>
      <c r="B209" s="220"/>
      <c r="C209" s="251" t="s">
        <v>370</v>
      </c>
      <c r="D209" s="222"/>
      <c r="E209" s="223">
        <v>6</v>
      </c>
      <c r="F209" s="221"/>
      <c r="G209" s="221"/>
      <c r="H209" s="221"/>
      <c r="I209" s="221"/>
      <c r="J209" s="221"/>
      <c r="K209" s="221"/>
      <c r="L209" s="221"/>
      <c r="M209" s="221"/>
      <c r="N209" s="221"/>
      <c r="O209" s="221"/>
      <c r="P209" s="221"/>
      <c r="Q209" s="221"/>
      <c r="R209" s="221"/>
      <c r="S209" s="221"/>
      <c r="T209" s="221"/>
      <c r="U209" s="221"/>
      <c r="V209" s="221"/>
      <c r="W209" s="221"/>
      <c r="X209" s="221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131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19"/>
      <c r="B210" s="220"/>
      <c r="C210" s="251" t="s">
        <v>371</v>
      </c>
      <c r="D210" s="222"/>
      <c r="E210" s="223">
        <v>2</v>
      </c>
      <c r="F210" s="221"/>
      <c r="G210" s="221"/>
      <c r="H210" s="221"/>
      <c r="I210" s="221"/>
      <c r="J210" s="221"/>
      <c r="K210" s="221"/>
      <c r="L210" s="221"/>
      <c r="M210" s="221"/>
      <c r="N210" s="221"/>
      <c r="O210" s="221"/>
      <c r="P210" s="221"/>
      <c r="Q210" s="221"/>
      <c r="R210" s="221"/>
      <c r="S210" s="221"/>
      <c r="T210" s="221"/>
      <c r="U210" s="221"/>
      <c r="V210" s="221"/>
      <c r="W210" s="221"/>
      <c r="X210" s="221"/>
      <c r="Y210" s="212"/>
      <c r="Z210" s="212"/>
      <c r="AA210" s="212"/>
      <c r="AB210" s="212"/>
      <c r="AC210" s="212"/>
      <c r="AD210" s="212"/>
      <c r="AE210" s="212"/>
      <c r="AF210" s="212"/>
      <c r="AG210" s="212" t="s">
        <v>131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19"/>
      <c r="B211" s="220"/>
      <c r="C211" s="251" t="s">
        <v>372</v>
      </c>
      <c r="D211" s="222"/>
      <c r="E211" s="223">
        <v>16</v>
      </c>
      <c r="F211" s="221"/>
      <c r="G211" s="221"/>
      <c r="H211" s="221"/>
      <c r="I211" s="221"/>
      <c r="J211" s="221"/>
      <c r="K211" s="221"/>
      <c r="L211" s="221"/>
      <c r="M211" s="221"/>
      <c r="N211" s="221"/>
      <c r="O211" s="221"/>
      <c r="P211" s="221"/>
      <c r="Q211" s="221"/>
      <c r="R211" s="221"/>
      <c r="S211" s="221"/>
      <c r="T211" s="221"/>
      <c r="U211" s="221"/>
      <c r="V211" s="221"/>
      <c r="W211" s="221"/>
      <c r="X211" s="221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131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19"/>
      <c r="B212" s="220"/>
      <c r="C212" s="251" t="s">
        <v>373</v>
      </c>
      <c r="D212" s="222"/>
      <c r="E212" s="223">
        <v>2</v>
      </c>
      <c r="F212" s="221"/>
      <c r="G212" s="221"/>
      <c r="H212" s="221"/>
      <c r="I212" s="221"/>
      <c r="J212" s="221"/>
      <c r="K212" s="221"/>
      <c r="L212" s="221"/>
      <c r="M212" s="221"/>
      <c r="N212" s="221"/>
      <c r="O212" s="221"/>
      <c r="P212" s="221"/>
      <c r="Q212" s="221"/>
      <c r="R212" s="221"/>
      <c r="S212" s="221"/>
      <c r="T212" s="221"/>
      <c r="U212" s="221"/>
      <c r="V212" s="221"/>
      <c r="W212" s="221"/>
      <c r="X212" s="221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131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19"/>
      <c r="B213" s="220"/>
      <c r="C213" s="251" t="s">
        <v>374</v>
      </c>
      <c r="D213" s="222"/>
      <c r="E213" s="223">
        <v>2</v>
      </c>
      <c r="F213" s="221"/>
      <c r="G213" s="221"/>
      <c r="H213" s="221"/>
      <c r="I213" s="221"/>
      <c r="J213" s="221"/>
      <c r="K213" s="221"/>
      <c r="L213" s="221"/>
      <c r="M213" s="221"/>
      <c r="N213" s="221"/>
      <c r="O213" s="221"/>
      <c r="P213" s="221"/>
      <c r="Q213" s="221"/>
      <c r="R213" s="221"/>
      <c r="S213" s="221"/>
      <c r="T213" s="221"/>
      <c r="U213" s="221"/>
      <c r="V213" s="221"/>
      <c r="W213" s="221"/>
      <c r="X213" s="221"/>
      <c r="Y213" s="212"/>
      <c r="Z213" s="212"/>
      <c r="AA213" s="212"/>
      <c r="AB213" s="212"/>
      <c r="AC213" s="212"/>
      <c r="AD213" s="212"/>
      <c r="AE213" s="212"/>
      <c r="AF213" s="212"/>
      <c r="AG213" s="212" t="s">
        <v>131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31">
        <v>61</v>
      </c>
      <c r="B214" s="232" t="s">
        <v>375</v>
      </c>
      <c r="C214" s="250" t="s">
        <v>376</v>
      </c>
      <c r="D214" s="233" t="s">
        <v>156</v>
      </c>
      <c r="E214" s="234">
        <v>6</v>
      </c>
      <c r="F214" s="235"/>
      <c r="G214" s="236">
        <f>ROUND(E214*F214,2)</f>
        <v>0</v>
      </c>
      <c r="H214" s="235"/>
      <c r="I214" s="236">
        <f>ROUND(E214*H214,2)</f>
        <v>0</v>
      </c>
      <c r="J214" s="235"/>
      <c r="K214" s="236">
        <f>ROUND(E214*J214,2)</f>
        <v>0</v>
      </c>
      <c r="L214" s="236">
        <v>21</v>
      </c>
      <c r="M214" s="236">
        <f>G214*(1+L214/100)</f>
        <v>0</v>
      </c>
      <c r="N214" s="236">
        <v>6.0999999999999997E-4</v>
      </c>
      <c r="O214" s="236">
        <f>ROUND(E214*N214,2)</f>
        <v>0</v>
      </c>
      <c r="P214" s="236">
        <v>0</v>
      </c>
      <c r="Q214" s="236">
        <f>ROUND(E214*P214,2)</f>
        <v>0</v>
      </c>
      <c r="R214" s="236" t="s">
        <v>157</v>
      </c>
      <c r="S214" s="236" t="s">
        <v>127</v>
      </c>
      <c r="T214" s="237" t="s">
        <v>127</v>
      </c>
      <c r="U214" s="221">
        <v>0</v>
      </c>
      <c r="V214" s="221">
        <f>ROUND(E214*U214,2)</f>
        <v>0</v>
      </c>
      <c r="W214" s="221"/>
      <c r="X214" s="221" t="s">
        <v>158</v>
      </c>
      <c r="Y214" s="212"/>
      <c r="Z214" s="212"/>
      <c r="AA214" s="212"/>
      <c r="AB214" s="212"/>
      <c r="AC214" s="212"/>
      <c r="AD214" s="212"/>
      <c r="AE214" s="212"/>
      <c r="AF214" s="212"/>
      <c r="AG214" s="212" t="s">
        <v>159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19"/>
      <c r="B215" s="220"/>
      <c r="C215" s="251" t="s">
        <v>377</v>
      </c>
      <c r="D215" s="222"/>
      <c r="E215" s="223">
        <v>4</v>
      </c>
      <c r="F215" s="221"/>
      <c r="G215" s="221"/>
      <c r="H215" s="221"/>
      <c r="I215" s="221"/>
      <c r="J215" s="221"/>
      <c r="K215" s="221"/>
      <c r="L215" s="221"/>
      <c r="M215" s="221"/>
      <c r="N215" s="221"/>
      <c r="O215" s="221"/>
      <c r="P215" s="221"/>
      <c r="Q215" s="221"/>
      <c r="R215" s="221"/>
      <c r="S215" s="221"/>
      <c r="T215" s="221"/>
      <c r="U215" s="221"/>
      <c r="V215" s="221"/>
      <c r="W215" s="221"/>
      <c r="X215" s="221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131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19"/>
      <c r="B216" s="220"/>
      <c r="C216" s="251" t="s">
        <v>378</v>
      </c>
      <c r="D216" s="222"/>
      <c r="E216" s="223">
        <v>2</v>
      </c>
      <c r="F216" s="221"/>
      <c r="G216" s="221"/>
      <c r="H216" s="221"/>
      <c r="I216" s="221"/>
      <c r="J216" s="221"/>
      <c r="K216" s="221"/>
      <c r="L216" s="221"/>
      <c r="M216" s="221"/>
      <c r="N216" s="221"/>
      <c r="O216" s="221"/>
      <c r="P216" s="221"/>
      <c r="Q216" s="221"/>
      <c r="R216" s="221"/>
      <c r="S216" s="221"/>
      <c r="T216" s="221"/>
      <c r="U216" s="221"/>
      <c r="V216" s="221"/>
      <c r="W216" s="221"/>
      <c r="X216" s="221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131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31">
        <v>62</v>
      </c>
      <c r="B217" s="232" t="s">
        <v>379</v>
      </c>
      <c r="C217" s="250" t="s">
        <v>380</v>
      </c>
      <c r="D217" s="233" t="s">
        <v>156</v>
      </c>
      <c r="E217" s="234">
        <v>4</v>
      </c>
      <c r="F217" s="235"/>
      <c r="G217" s="236">
        <f>ROUND(E217*F217,2)</f>
        <v>0</v>
      </c>
      <c r="H217" s="235"/>
      <c r="I217" s="236">
        <f>ROUND(E217*H217,2)</f>
        <v>0</v>
      </c>
      <c r="J217" s="235"/>
      <c r="K217" s="236">
        <f>ROUND(E217*J217,2)</f>
        <v>0</v>
      </c>
      <c r="L217" s="236">
        <v>21</v>
      </c>
      <c r="M217" s="236">
        <f>G217*(1+L217/100)</f>
        <v>0</v>
      </c>
      <c r="N217" s="236">
        <v>1.2999999999999999E-3</v>
      </c>
      <c r="O217" s="236">
        <f>ROUND(E217*N217,2)</f>
        <v>0.01</v>
      </c>
      <c r="P217" s="236">
        <v>0</v>
      </c>
      <c r="Q217" s="236">
        <f>ROUND(E217*P217,2)</f>
        <v>0</v>
      </c>
      <c r="R217" s="236" t="s">
        <v>157</v>
      </c>
      <c r="S217" s="236" t="s">
        <v>127</v>
      </c>
      <c r="T217" s="237" t="s">
        <v>127</v>
      </c>
      <c r="U217" s="221">
        <v>0</v>
      </c>
      <c r="V217" s="221">
        <f>ROUND(E217*U217,2)</f>
        <v>0</v>
      </c>
      <c r="W217" s="221"/>
      <c r="X217" s="221" t="s">
        <v>158</v>
      </c>
      <c r="Y217" s="212"/>
      <c r="Z217" s="212"/>
      <c r="AA217" s="212"/>
      <c r="AB217" s="212"/>
      <c r="AC217" s="212"/>
      <c r="AD217" s="212"/>
      <c r="AE217" s="212"/>
      <c r="AF217" s="212"/>
      <c r="AG217" s="212" t="s">
        <v>159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19"/>
      <c r="B218" s="220"/>
      <c r="C218" s="251" t="s">
        <v>381</v>
      </c>
      <c r="D218" s="222"/>
      <c r="E218" s="223">
        <v>4</v>
      </c>
      <c r="F218" s="221"/>
      <c r="G218" s="221"/>
      <c r="H218" s="221"/>
      <c r="I218" s="221"/>
      <c r="J218" s="221"/>
      <c r="K218" s="221"/>
      <c r="L218" s="221"/>
      <c r="M218" s="221"/>
      <c r="N218" s="221"/>
      <c r="O218" s="221"/>
      <c r="P218" s="221"/>
      <c r="Q218" s="221"/>
      <c r="R218" s="221"/>
      <c r="S218" s="221"/>
      <c r="T218" s="221"/>
      <c r="U218" s="221"/>
      <c r="V218" s="221"/>
      <c r="W218" s="221"/>
      <c r="X218" s="221"/>
      <c r="Y218" s="212"/>
      <c r="Z218" s="212"/>
      <c r="AA218" s="212"/>
      <c r="AB218" s="212"/>
      <c r="AC218" s="212"/>
      <c r="AD218" s="212"/>
      <c r="AE218" s="212"/>
      <c r="AF218" s="212"/>
      <c r="AG218" s="212" t="s">
        <v>131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31">
        <v>63</v>
      </c>
      <c r="B219" s="232" t="s">
        <v>217</v>
      </c>
      <c r="C219" s="250" t="s">
        <v>218</v>
      </c>
      <c r="D219" s="233" t="s">
        <v>156</v>
      </c>
      <c r="E219" s="234">
        <v>128</v>
      </c>
      <c r="F219" s="235"/>
      <c r="G219" s="236">
        <f>ROUND(E219*F219,2)</f>
        <v>0</v>
      </c>
      <c r="H219" s="235"/>
      <c r="I219" s="236">
        <f>ROUND(E219*H219,2)</f>
        <v>0</v>
      </c>
      <c r="J219" s="235"/>
      <c r="K219" s="236">
        <f>ROUND(E219*J219,2)</f>
        <v>0</v>
      </c>
      <c r="L219" s="236">
        <v>21</v>
      </c>
      <c r="M219" s="236">
        <f>G219*(1+L219/100)</f>
        <v>0</v>
      </c>
      <c r="N219" s="236">
        <v>1.9000000000000001E-4</v>
      </c>
      <c r="O219" s="236">
        <f>ROUND(E219*N219,2)</f>
        <v>0.02</v>
      </c>
      <c r="P219" s="236">
        <v>0</v>
      </c>
      <c r="Q219" s="236">
        <f>ROUND(E219*P219,2)</f>
        <v>0</v>
      </c>
      <c r="R219" s="236" t="s">
        <v>157</v>
      </c>
      <c r="S219" s="236" t="s">
        <v>127</v>
      </c>
      <c r="T219" s="237" t="s">
        <v>127</v>
      </c>
      <c r="U219" s="221">
        <v>0</v>
      </c>
      <c r="V219" s="221">
        <f>ROUND(E219*U219,2)</f>
        <v>0</v>
      </c>
      <c r="W219" s="221"/>
      <c r="X219" s="221" t="s">
        <v>158</v>
      </c>
      <c r="Y219" s="212"/>
      <c r="Z219" s="212"/>
      <c r="AA219" s="212"/>
      <c r="AB219" s="212"/>
      <c r="AC219" s="212"/>
      <c r="AD219" s="212"/>
      <c r="AE219" s="212"/>
      <c r="AF219" s="212"/>
      <c r="AG219" s="212" t="s">
        <v>159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19"/>
      <c r="B220" s="220"/>
      <c r="C220" s="251" t="s">
        <v>333</v>
      </c>
      <c r="D220" s="222"/>
      <c r="E220" s="223">
        <v>90</v>
      </c>
      <c r="F220" s="221"/>
      <c r="G220" s="221"/>
      <c r="H220" s="221"/>
      <c r="I220" s="221"/>
      <c r="J220" s="221"/>
      <c r="K220" s="221"/>
      <c r="L220" s="221"/>
      <c r="M220" s="221"/>
      <c r="N220" s="221"/>
      <c r="O220" s="221"/>
      <c r="P220" s="221"/>
      <c r="Q220" s="221"/>
      <c r="R220" s="221"/>
      <c r="S220" s="221"/>
      <c r="T220" s="221"/>
      <c r="U220" s="221"/>
      <c r="V220" s="221"/>
      <c r="W220" s="221"/>
      <c r="X220" s="221"/>
      <c r="Y220" s="212"/>
      <c r="Z220" s="212"/>
      <c r="AA220" s="212"/>
      <c r="AB220" s="212"/>
      <c r="AC220" s="212"/>
      <c r="AD220" s="212"/>
      <c r="AE220" s="212"/>
      <c r="AF220" s="212"/>
      <c r="AG220" s="212" t="s">
        <v>131</v>
      </c>
      <c r="AH220" s="212">
        <v>5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19"/>
      <c r="B221" s="220"/>
      <c r="C221" s="251" t="s">
        <v>336</v>
      </c>
      <c r="D221" s="222"/>
      <c r="E221" s="223">
        <v>28</v>
      </c>
      <c r="F221" s="221"/>
      <c r="G221" s="221"/>
      <c r="H221" s="221"/>
      <c r="I221" s="221"/>
      <c r="J221" s="221"/>
      <c r="K221" s="221"/>
      <c r="L221" s="221"/>
      <c r="M221" s="221"/>
      <c r="N221" s="221"/>
      <c r="O221" s="221"/>
      <c r="P221" s="221"/>
      <c r="Q221" s="221"/>
      <c r="R221" s="221"/>
      <c r="S221" s="221"/>
      <c r="T221" s="221"/>
      <c r="U221" s="221"/>
      <c r="V221" s="221"/>
      <c r="W221" s="221"/>
      <c r="X221" s="221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131</v>
      </c>
      <c r="AH221" s="212">
        <v>5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19"/>
      <c r="B222" s="220"/>
      <c r="C222" s="251" t="s">
        <v>341</v>
      </c>
      <c r="D222" s="222"/>
      <c r="E222" s="223">
        <v>6</v>
      </c>
      <c r="F222" s="221"/>
      <c r="G222" s="221"/>
      <c r="H222" s="221"/>
      <c r="I222" s="221"/>
      <c r="J222" s="221"/>
      <c r="K222" s="221"/>
      <c r="L222" s="221"/>
      <c r="M222" s="221"/>
      <c r="N222" s="221"/>
      <c r="O222" s="221"/>
      <c r="P222" s="221"/>
      <c r="Q222" s="221"/>
      <c r="R222" s="221"/>
      <c r="S222" s="221"/>
      <c r="T222" s="221"/>
      <c r="U222" s="221"/>
      <c r="V222" s="221"/>
      <c r="W222" s="221"/>
      <c r="X222" s="221"/>
      <c r="Y222" s="212"/>
      <c r="Z222" s="212"/>
      <c r="AA222" s="212"/>
      <c r="AB222" s="212"/>
      <c r="AC222" s="212"/>
      <c r="AD222" s="212"/>
      <c r="AE222" s="212"/>
      <c r="AF222" s="212"/>
      <c r="AG222" s="212" t="s">
        <v>131</v>
      </c>
      <c r="AH222" s="212">
        <v>5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19"/>
      <c r="B223" s="220"/>
      <c r="C223" s="251" t="s">
        <v>348</v>
      </c>
      <c r="D223" s="222"/>
      <c r="E223" s="223">
        <v>4</v>
      </c>
      <c r="F223" s="221"/>
      <c r="G223" s="221"/>
      <c r="H223" s="221"/>
      <c r="I223" s="221"/>
      <c r="J223" s="221"/>
      <c r="K223" s="221"/>
      <c r="L223" s="221"/>
      <c r="M223" s="221"/>
      <c r="N223" s="221"/>
      <c r="O223" s="221"/>
      <c r="P223" s="221"/>
      <c r="Q223" s="221"/>
      <c r="R223" s="221"/>
      <c r="S223" s="221"/>
      <c r="T223" s="221"/>
      <c r="U223" s="221"/>
      <c r="V223" s="221"/>
      <c r="W223" s="221"/>
      <c r="X223" s="221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131</v>
      </c>
      <c r="AH223" s="212">
        <v>5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41">
        <v>64</v>
      </c>
      <c r="B224" s="242" t="s">
        <v>382</v>
      </c>
      <c r="C224" s="255" t="s">
        <v>383</v>
      </c>
      <c r="D224" s="243" t="s">
        <v>150</v>
      </c>
      <c r="E224" s="244">
        <v>0.12938</v>
      </c>
      <c r="F224" s="245"/>
      <c r="G224" s="246">
        <f>ROUND(E224*F224,2)</f>
        <v>0</v>
      </c>
      <c r="H224" s="245"/>
      <c r="I224" s="246">
        <f>ROUND(E224*H224,2)</f>
        <v>0</v>
      </c>
      <c r="J224" s="245"/>
      <c r="K224" s="246">
        <f>ROUND(E224*J224,2)</f>
        <v>0</v>
      </c>
      <c r="L224" s="246">
        <v>21</v>
      </c>
      <c r="M224" s="246">
        <f>G224*(1+L224/100)</f>
        <v>0</v>
      </c>
      <c r="N224" s="246">
        <v>0</v>
      </c>
      <c r="O224" s="246">
        <f>ROUND(E224*N224,2)</f>
        <v>0</v>
      </c>
      <c r="P224" s="246">
        <v>0</v>
      </c>
      <c r="Q224" s="246">
        <f>ROUND(E224*P224,2)</f>
        <v>0</v>
      </c>
      <c r="R224" s="246" t="s">
        <v>227</v>
      </c>
      <c r="S224" s="246" t="s">
        <v>127</v>
      </c>
      <c r="T224" s="247" t="s">
        <v>127</v>
      </c>
      <c r="U224" s="221">
        <v>2.5750000000000002</v>
      </c>
      <c r="V224" s="221">
        <f>ROUND(E224*U224,2)</f>
        <v>0.33</v>
      </c>
      <c r="W224" s="221"/>
      <c r="X224" s="221" t="s">
        <v>193</v>
      </c>
      <c r="Y224" s="212"/>
      <c r="Z224" s="212"/>
      <c r="AA224" s="212"/>
      <c r="AB224" s="212"/>
      <c r="AC224" s="212"/>
      <c r="AD224" s="212"/>
      <c r="AE224" s="212"/>
      <c r="AF224" s="212"/>
      <c r="AG224" s="212" t="s">
        <v>194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x14ac:dyDescent="0.2">
      <c r="A225" s="225" t="s">
        <v>121</v>
      </c>
      <c r="B225" s="226" t="s">
        <v>83</v>
      </c>
      <c r="C225" s="249" t="s">
        <v>84</v>
      </c>
      <c r="D225" s="227"/>
      <c r="E225" s="228"/>
      <c r="F225" s="229"/>
      <c r="G225" s="229">
        <f>SUMIF(AG226:AG229,"&lt;&gt;NOR",G226:G229)</f>
        <v>0</v>
      </c>
      <c r="H225" s="229"/>
      <c r="I225" s="229">
        <f>SUM(I226:I229)</f>
        <v>0</v>
      </c>
      <c r="J225" s="229"/>
      <c r="K225" s="229">
        <f>SUM(K226:K229)</f>
        <v>0</v>
      </c>
      <c r="L225" s="229"/>
      <c r="M225" s="229">
        <f>SUM(M226:M229)</f>
        <v>0</v>
      </c>
      <c r="N225" s="229"/>
      <c r="O225" s="229">
        <f>SUM(O226:O229)</f>
        <v>1.1300000000000001</v>
      </c>
      <c r="P225" s="229"/>
      <c r="Q225" s="229">
        <f>SUM(Q226:Q229)</f>
        <v>0</v>
      </c>
      <c r="R225" s="229"/>
      <c r="S225" s="229"/>
      <c r="T225" s="230"/>
      <c r="U225" s="224"/>
      <c r="V225" s="224">
        <f>SUM(V226:V229)</f>
        <v>457.55</v>
      </c>
      <c r="W225" s="224"/>
      <c r="X225" s="224"/>
      <c r="AG225" t="s">
        <v>122</v>
      </c>
    </row>
    <row r="226" spans="1:60" outlineLevel="1" x14ac:dyDescent="0.2">
      <c r="A226" s="231">
        <v>65</v>
      </c>
      <c r="B226" s="232" t="s">
        <v>384</v>
      </c>
      <c r="C226" s="250" t="s">
        <v>385</v>
      </c>
      <c r="D226" s="233" t="s">
        <v>386</v>
      </c>
      <c r="E226" s="234">
        <v>1074.06</v>
      </c>
      <c r="F226" s="235"/>
      <c r="G226" s="236">
        <f>ROUND(E226*F226,2)</f>
        <v>0</v>
      </c>
      <c r="H226" s="235"/>
      <c r="I226" s="236">
        <f>ROUND(E226*H226,2)</f>
        <v>0</v>
      </c>
      <c r="J226" s="235"/>
      <c r="K226" s="236">
        <f>ROUND(E226*J226,2)</f>
        <v>0</v>
      </c>
      <c r="L226" s="236">
        <v>21</v>
      </c>
      <c r="M226" s="236">
        <f>G226*(1+L226/100)</f>
        <v>0</v>
      </c>
      <c r="N226" s="236">
        <v>6.0000000000000002E-5</v>
      </c>
      <c r="O226" s="236">
        <f>ROUND(E226*N226,2)</f>
        <v>0.06</v>
      </c>
      <c r="P226" s="236">
        <v>0</v>
      </c>
      <c r="Q226" s="236">
        <f>ROUND(E226*P226,2)</f>
        <v>0</v>
      </c>
      <c r="R226" s="236" t="s">
        <v>387</v>
      </c>
      <c r="S226" s="236" t="s">
        <v>127</v>
      </c>
      <c r="T226" s="237" t="s">
        <v>127</v>
      </c>
      <c r="U226" s="221">
        <v>0.42599999999999999</v>
      </c>
      <c r="V226" s="221">
        <f>ROUND(E226*U226,2)</f>
        <v>457.55</v>
      </c>
      <c r="W226" s="221"/>
      <c r="X226" s="221" t="s">
        <v>128</v>
      </c>
      <c r="Y226" s="212"/>
      <c r="Z226" s="212"/>
      <c r="AA226" s="212"/>
      <c r="AB226" s="212"/>
      <c r="AC226" s="212"/>
      <c r="AD226" s="212"/>
      <c r="AE226" s="212"/>
      <c r="AF226" s="212"/>
      <c r="AG226" s="212" t="s">
        <v>129</v>
      </c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">
      <c r="A227" s="219"/>
      <c r="B227" s="220"/>
      <c r="C227" s="251" t="s">
        <v>388</v>
      </c>
      <c r="D227" s="222"/>
      <c r="E227" s="223">
        <v>1074.06</v>
      </c>
      <c r="F227" s="221"/>
      <c r="G227" s="221"/>
      <c r="H227" s="221"/>
      <c r="I227" s="221"/>
      <c r="J227" s="221"/>
      <c r="K227" s="221"/>
      <c r="L227" s="221"/>
      <c r="M227" s="221"/>
      <c r="N227" s="221"/>
      <c r="O227" s="221"/>
      <c r="P227" s="221"/>
      <c r="Q227" s="221"/>
      <c r="R227" s="221"/>
      <c r="S227" s="221"/>
      <c r="T227" s="221"/>
      <c r="U227" s="221"/>
      <c r="V227" s="221"/>
      <c r="W227" s="221"/>
      <c r="X227" s="221"/>
      <c r="Y227" s="212"/>
      <c r="Z227" s="212"/>
      <c r="AA227" s="212"/>
      <c r="AB227" s="212"/>
      <c r="AC227" s="212"/>
      <c r="AD227" s="212"/>
      <c r="AE227" s="212"/>
      <c r="AF227" s="212"/>
      <c r="AG227" s="212" t="s">
        <v>131</v>
      </c>
      <c r="AH227" s="212">
        <v>5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ht="22.5" outlineLevel="1" x14ac:dyDescent="0.2">
      <c r="A228" s="231">
        <v>66</v>
      </c>
      <c r="B228" s="232" t="s">
        <v>389</v>
      </c>
      <c r="C228" s="250" t="s">
        <v>390</v>
      </c>
      <c r="D228" s="233" t="s">
        <v>150</v>
      </c>
      <c r="E228" s="234">
        <v>1.07406</v>
      </c>
      <c r="F228" s="235"/>
      <c r="G228" s="236">
        <f>ROUND(E228*F228,2)</f>
        <v>0</v>
      </c>
      <c r="H228" s="235"/>
      <c r="I228" s="236">
        <f>ROUND(E228*H228,2)</f>
        <v>0</v>
      </c>
      <c r="J228" s="235"/>
      <c r="K228" s="236">
        <f>ROUND(E228*J228,2)</f>
        <v>0</v>
      </c>
      <c r="L228" s="236">
        <v>21</v>
      </c>
      <c r="M228" s="236">
        <f>G228*(1+L228/100)</f>
        <v>0</v>
      </c>
      <c r="N228" s="236">
        <v>1</v>
      </c>
      <c r="O228" s="236">
        <f>ROUND(E228*N228,2)</f>
        <v>1.07</v>
      </c>
      <c r="P228" s="236">
        <v>0</v>
      </c>
      <c r="Q228" s="236">
        <f>ROUND(E228*P228,2)</f>
        <v>0</v>
      </c>
      <c r="R228" s="236" t="s">
        <v>157</v>
      </c>
      <c r="S228" s="236" t="s">
        <v>127</v>
      </c>
      <c r="T228" s="237" t="s">
        <v>127</v>
      </c>
      <c r="U228" s="221">
        <v>0</v>
      </c>
      <c r="V228" s="221">
        <f>ROUND(E228*U228,2)</f>
        <v>0</v>
      </c>
      <c r="W228" s="221"/>
      <c r="X228" s="221" t="s">
        <v>158</v>
      </c>
      <c r="Y228" s="212"/>
      <c r="Z228" s="212"/>
      <c r="AA228" s="212"/>
      <c r="AB228" s="212"/>
      <c r="AC228" s="212"/>
      <c r="AD228" s="212"/>
      <c r="AE228" s="212"/>
      <c r="AF228" s="212"/>
      <c r="AG228" s="212" t="s">
        <v>159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19"/>
      <c r="B229" s="220"/>
      <c r="C229" s="251" t="s">
        <v>391</v>
      </c>
      <c r="D229" s="222"/>
      <c r="E229" s="223">
        <v>1.07406</v>
      </c>
      <c r="F229" s="221"/>
      <c r="G229" s="221"/>
      <c r="H229" s="221"/>
      <c r="I229" s="221"/>
      <c r="J229" s="221"/>
      <c r="K229" s="221"/>
      <c r="L229" s="221"/>
      <c r="M229" s="221"/>
      <c r="N229" s="221"/>
      <c r="O229" s="221"/>
      <c r="P229" s="221"/>
      <c r="Q229" s="221"/>
      <c r="R229" s="221"/>
      <c r="S229" s="221"/>
      <c r="T229" s="221"/>
      <c r="U229" s="221"/>
      <c r="V229" s="221"/>
      <c r="W229" s="221"/>
      <c r="X229" s="221"/>
      <c r="Y229" s="212"/>
      <c r="Z229" s="212"/>
      <c r="AA229" s="212"/>
      <c r="AB229" s="212"/>
      <c r="AC229" s="212"/>
      <c r="AD229" s="212"/>
      <c r="AE229" s="212"/>
      <c r="AF229" s="212"/>
      <c r="AG229" s="212" t="s">
        <v>131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x14ac:dyDescent="0.2">
      <c r="A230" s="225" t="s">
        <v>121</v>
      </c>
      <c r="B230" s="226" t="s">
        <v>85</v>
      </c>
      <c r="C230" s="249" t="s">
        <v>86</v>
      </c>
      <c r="D230" s="227"/>
      <c r="E230" s="228"/>
      <c r="F230" s="229"/>
      <c r="G230" s="229">
        <f>SUMIF(AG231:AG232,"&lt;&gt;NOR",G231:G232)</f>
        <v>0</v>
      </c>
      <c r="H230" s="229"/>
      <c r="I230" s="229">
        <f>SUM(I231:I232)</f>
        <v>0</v>
      </c>
      <c r="J230" s="229"/>
      <c r="K230" s="229">
        <f>SUM(K231:K232)</f>
        <v>0</v>
      </c>
      <c r="L230" s="229"/>
      <c r="M230" s="229">
        <f>SUM(M231:M232)</f>
        <v>0</v>
      </c>
      <c r="N230" s="229"/>
      <c r="O230" s="229">
        <f>SUM(O231:O232)</f>
        <v>0.02</v>
      </c>
      <c r="P230" s="229"/>
      <c r="Q230" s="229">
        <f>SUM(Q231:Q232)</f>
        <v>0</v>
      </c>
      <c r="R230" s="229"/>
      <c r="S230" s="229"/>
      <c r="T230" s="230"/>
      <c r="U230" s="224"/>
      <c r="V230" s="224">
        <f>SUM(V231:V232)</f>
        <v>28.29</v>
      </c>
      <c r="W230" s="224"/>
      <c r="X230" s="224"/>
      <c r="AG230" t="s">
        <v>122</v>
      </c>
    </row>
    <row r="231" spans="1:60" outlineLevel="1" x14ac:dyDescent="0.2">
      <c r="A231" s="231">
        <v>67</v>
      </c>
      <c r="B231" s="232" t="s">
        <v>392</v>
      </c>
      <c r="C231" s="250" t="s">
        <v>393</v>
      </c>
      <c r="D231" s="233" t="s">
        <v>125</v>
      </c>
      <c r="E231" s="234">
        <v>70.2</v>
      </c>
      <c r="F231" s="235"/>
      <c r="G231" s="236">
        <f>ROUND(E231*F231,2)</f>
        <v>0</v>
      </c>
      <c r="H231" s="235"/>
      <c r="I231" s="236">
        <f>ROUND(E231*H231,2)</f>
        <v>0</v>
      </c>
      <c r="J231" s="235"/>
      <c r="K231" s="236">
        <f>ROUND(E231*J231,2)</f>
        <v>0</v>
      </c>
      <c r="L231" s="236">
        <v>21</v>
      </c>
      <c r="M231" s="236">
        <f>G231*(1+L231/100)</f>
        <v>0</v>
      </c>
      <c r="N231" s="236">
        <v>3.1E-4</v>
      </c>
      <c r="O231" s="236">
        <f>ROUND(E231*N231,2)</f>
        <v>0.02</v>
      </c>
      <c r="P231" s="236">
        <v>0</v>
      </c>
      <c r="Q231" s="236">
        <f>ROUND(E231*P231,2)</f>
        <v>0</v>
      </c>
      <c r="R231" s="236" t="s">
        <v>394</v>
      </c>
      <c r="S231" s="236" t="s">
        <v>127</v>
      </c>
      <c r="T231" s="237" t="s">
        <v>127</v>
      </c>
      <c r="U231" s="221">
        <v>0.40300000000000002</v>
      </c>
      <c r="V231" s="221">
        <f>ROUND(E231*U231,2)</f>
        <v>28.29</v>
      </c>
      <c r="W231" s="221"/>
      <c r="X231" s="221" t="s">
        <v>128</v>
      </c>
      <c r="Y231" s="212"/>
      <c r="Z231" s="212"/>
      <c r="AA231" s="212"/>
      <c r="AB231" s="212"/>
      <c r="AC231" s="212"/>
      <c r="AD231" s="212"/>
      <c r="AE231" s="212"/>
      <c r="AF231" s="212"/>
      <c r="AG231" s="212" t="s">
        <v>129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19"/>
      <c r="B232" s="220"/>
      <c r="C232" s="251" t="s">
        <v>395</v>
      </c>
      <c r="D232" s="222"/>
      <c r="E232" s="223">
        <v>70.2</v>
      </c>
      <c r="F232" s="221"/>
      <c r="G232" s="221"/>
      <c r="H232" s="221"/>
      <c r="I232" s="221"/>
      <c r="J232" s="221"/>
      <c r="K232" s="221"/>
      <c r="L232" s="221"/>
      <c r="M232" s="221"/>
      <c r="N232" s="221"/>
      <c r="O232" s="221"/>
      <c r="P232" s="221"/>
      <c r="Q232" s="221"/>
      <c r="R232" s="221"/>
      <c r="S232" s="221"/>
      <c r="T232" s="221"/>
      <c r="U232" s="221"/>
      <c r="V232" s="221"/>
      <c r="W232" s="221"/>
      <c r="X232" s="221"/>
      <c r="Y232" s="212"/>
      <c r="Z232" s="212"/>
      <c r="AA232" s="212"/>
      <c r="AB232" s="212"/>
      <c r="AC232" s="212"/>
      <c r="AD232" s="212"/>
      <c r="AE232" s="212"/>
      <c r="AF232" s="212"/>
      <c r="AG232" s="212" t="s">
        <v>131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x14ac:dyDescent="0.2">
      <c r="A233" s="225" t="s">
        <v>121</v>
      </c>
      <c r="B233" s="226" t="s">
        <v>87</v>
      </c>
      <c r="C233" s="249" t="s">
        <v>88</v>
      </c>
      <c r="D233" s="227"/>
      <c r="E233" s="228"/>
      <c r="F233" s="229"/>
      <c r="G233" s="229">
        <f>SUMIF(AG234:AG235,"&lt;&gt;NOR",G234:G235)</f>
        <v>0</v>
      </c>
      <c r="H233" s="229"/>
      <c r="I233" s="229">
        <f>SUM(I234:I235)</f>
        <v>0</v>
      </c>
      <c r="J233" s="229"/>
      <c r="K233" s="229">
        <f>SUM(K234:K235)</f>
        <v>0</v>
      </c>
      <c r="L233" s="229"/>
      <c r="M233" s="229">
        <f>SUM(M234:M235)</f>
        <v>0</v>
      </c>
      <c r="N233" s="229"/>
      <c r="O233" s="229">
        <f>SUM(O234:O235)</f>
        <v>0</v>
      </c>
      <c r="P233" s="229"/>
      <c r="Q233" s="229">
        <f>SUM(Q234:Q235)</f>
        <v>0</v>
      </c>
      <c r="R233" s="229"/>
      <c r="S233" s="229"/>
      <c r="T233" s="230"/>
      <c r="U233" s="224"/>
      <c r="V233" s="224">
        <f>SUM(V234:V235)</f>
        <v>72</v>
      </c>
      <c r="W233" s="224"/>
      <c r="X233" s="224"/>
      <c r="AG233" t="s">
        <v>122</v>
      </c>
    </row>
    <row r="234" spans="1:60" outlineLevel="1" x14ac:dyDescent="0.2">
      <c r="A234" s="231">
        <v>68</v>
      </c>
      <c r="B234" s="232" t="s">
        <v>396</v>
      </c>
      <c r="C234" s="250" t="s">
        <v>397</v>
      </c>
      <c r="D234" s="233" t="s">
        <v>398</v>
      </c>
      <c r="E234" s="234">
        <v>72</v>
      </c>
      <c r="F234" s="235"/>
      <c r="G234" s="236">
        <f>ROUND(E234*F234,2)</f>
        <v>0</v>
      </c>
      <c r="H234" s="235"/>
      <c r="I234" s="236">
        <f>ROUND(E234*H234,2)</f>
        <v>0</v>
      </c>
      <c r="J234" s="235"/>
      <c r="K234" s="236">
        <f>ROUND(E234*J234,2)</f>
        <v>0</v>
      </c>
      <c r="L234" s="236">
        <v>21</v>
      </c>
      <c r="M234" s="236">
        <f>G234*(1+L234/100)</f>
        <v>0</v>
      </c>
      <c r="N234" s="236">
        <v>0</v>
      </c>
      <c r="O234" s="236">
        <f>ROUND(E234*N234,2)</f>
        <v>0</v>
      </c>
      <c r="P234" s="236">
        <v>0</v>
      </c>
      <c r="Q234" s="236">
        <f>ROUND(E234*P234,2)</f>
        <v>0</v>
      </c>
      <c r="R234" s="236" t="s">
        <v>399</v>
      </c>
      <c r="S234" s="236" t="s">
        <v>127</v>
      </c>
      <c r="T234" s="237" t="s">
        <v>127</v>
      </c>
      <c r="U234" s="221">
        <v>1</v>
      </c>
      <c r="V234" s="221">
        <f>ROUND(E234*U234,2)</f>
        <v>72</v>
      </c>
      <c r="W234" s="221"/>
      <c r="X234" s="221" t="s">
        <v>87</v>
      </c>
      <c r="Y234" s="212"/>
      <c r="Z234" s="212"/>
      <c r="AA234" s="212"/>
      <c r="AB234" s="212"/>
      <c r="AC234" s="212"/>
      <c r="AD234" s="212"/>
      <c r="AE234" s="212"/>
      <c r="AF234" s="212"/>
      <c r="AG234" s="212" t="s">
        <v>400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19"/>
      <c r="B235" s="220"/>
      <c r="C235" s="251" t="s">
        <v>401</v>
      </c>
      <c r="D235" s="222"/>
      <c r="E235" s="223">
        <v>72</v>
      </c>
      <c r="F235" s="221"/>
      <c r="G235" s="221"/>
      <c r="H235" s="221"/>
      <c r="I235" s="221"/>
      <c r="J235" s="221"/>
      <c r="K235" s="221"/>
      <c r="L235" s="221"/>
      <c r="M235" s="221"/>
      <c r="N235" s="221"/>
      <c r="O235" s="221"/>
      <c r="P235" s="221"/>
      <c r="Q235" s="221"/>
      <c r="R235" s="221"/>
      <c r="S235" s="221"/>
      <c r="T235" s="221"/>
      <c r="U235" s="221"/>
      <c r="V235" s="221"/>
      <c r="W235" s="221"/>
      <c r="X235" s="221"/>
      <c r="Y235" s="212"/>
      <c r="Z235" s="212"/>
      <c r="AA235" s="212"/>
      <c r="AB235" s="212"/>
      <c r="AC235" s="212"/>
      <c r="AD235" s="212"/>
      <c r="AE235" s="212"/>
      <c r="AF235" s="212"/>
      <c r="AG235" s="212" t="s">
        <v>131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x14ac:dyDescent="0.2">
      <c r="A236" s="225" t="s">
        <v>121</v>
      </c>
      <c r="B236" s="226" t="s">
        <v>89</v>
      </c>
      <c r="C236" s="249" t="s">
        <v>90</v>
      </c>
      <c r="D236" s="227"/>
      <c r="E236" s="228"/>
      <c r="F236" s="229"/>
      <c r="G236" s="229">
        <f>SUMIF(AG237:AG243,"&lt;&gt;NOR",G237:G243)</f>
        <v>0</v>
      </c>
      <c r="H236" s="229"/>
      <c r="I236" s="229">
        <f>SUM(I237:I243)</f>
        <v>0</v>
      </c>
      <c r="J236" s="229"/>
      <c r="K236" s="229">
        <f>SUM(K237:K243)</f>
        <v>0</v>
      </c>
      <c r="L236" s="229"/>
      <c r="M236" s="229">
        <f>SUM(M237:M243)</f>
        <v>0</v>
      </c>
      <c r="N236" s="229"/>
      <c r="O236" s="229">
        <f>SUM(O237:O243)</f>
        <v>0</v>
      </c>
      <c r="P236" s="229"/>
      <c r="Q236" s="229">
        <f>SUM(Q237:Q243)</f>
        <v>0</v>
      </c>
      <c r="R236" s="229"/>
      <c r="S236" s="229"/>
      <c r="T236" s="230"/>
      <c r="U236" s="224"/>
      <c r="V236" s="224">
        <f>SUM(V237:V243)</f>
        <v>51.269999999999996</v>
      </c>
      <c r="W236" s="224"/>
      <c r="X236" s="224"/>
      <c r="AG236" t="s">
        <v>122</v>
      </c>
    </row>
    <row r="237" spans="1:60" outlineLevel="1" x14ac:dyDescent="0.2">
      <c r="A237" s="231">
        <v>69</v>
      </c>
      <c r="B237" s="232" t="s">
        <v>402</v>
      </c>
      <c r="C237" s="250" t="s">
        <v>403</v>
      </c>
      <c r="D237" s="233" t="s">
        <v>150</v>
      </c>
      <c r="E237" s="234">
        <v>12.497439999999999</v>
      </c>
      <c r="F237" s="235"/>
      <c r="G237" s="236">
        <f>ROUND(E237*F237,2)</f>
        <v>0</v>
      </c>
      <c r="H237" s="235"/>
      <c r="I237" s="236">
        <f>ROUND(E237*H237,2)</f>
        <v>0</v>
      </c>
      <c r="J237" s="235"/>
      <c r="K237" s="236">
        <f>ROUND(E237*J237,2)</f>
        <v>0</v>
      </c>
      <c r="L237" s="236">
        <v>21</v>
      </c>
      <c r="M237" s="236">
        <f>G237*(1+L237/100)</f>
        <v>0</v>
      </c>
      <c r="N237" s="236">
        <v>0</v>
      </c>
      <c r="O237" s="236">
        <f>ROUND(E237*N237,2)</f>
        <v>0</v>
      </c>
      <c r="P237" s="236">
        <v>0</v>
      </c>
      <c r="Q237" s="236">
        <f>ROUND(E237*P237,2)</f>
        <v>0</v>
      </c>
      <c r="R237" s="236" t="s">
        <v>404</v>
      </c>
      <c r="S237" s="236" t="s">
        <v>127</v>
      </c>
      <c r="T237" s="237" t="s">
        <v>127</v>
      </c>
      <c r="U237" s="221">
        <v>0.68799999999999994</v>
      </c>
      <c r="V237" s="221">
        <f>ROUND(E237*U237,2)</f>
        <v>8.6</v>
      </c>
      <c r="W237" s="221"/>
      <c r="X237" s="221" t="s">
        <v>405</v>
      </c>
      <c r="Y237" s="212"/>
      <c r="Z237" s="212"/>
      <c r="AA237" s="212"/>
      <c r="AB237" s="212"/>
      <c r="AC237" s="212"/>
      <c r="AD237" s="212"/>
      <c r="AE237" s="212"/>
      <c r="AF237" s="212"/>
      <c r="AG237" s="212" t="s">
        <v>406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19"/>
      <c r="B238" s="220"/>
      <c r="C238" s="252" t="s">
        <v>407</v>
      </c>
      <c r="D238" s="238"/>
      <c r="E238" s="238"/>
      <c r="F238" s="238"/>
      <c r="G238" s="238"/>
      <c r="H238" s="221"/>
      <c r="I238" s="221"/>
      <c r="J238" s="221"/>
      <c r="K238" s="221"/>
      <c r="L238" s="221"/>
      <c r="M238" s="221"/>
      <c r="N238" s="221"/>
      <c r="O238" s="221"/>
      <c r="P238" s="221"/>
      <c r="Q238" s="221"/>
      <c r="R238" s="221"/>
      <c r="S238" s="221"/>
      <c r="T238" s="221"/>
      <c r="U238" s="221"/>
      <c r="V238" s="221"/>
      <c r="W238" s="221"/>
      <c r="X238" s="221"/>
      <c r="Y238" s="212"/>
      <c r="Z238" s="212"/>
      <c r="AA238" s="212"/>
      <c r="AB238" s="212"/>
      <c r="AC238" s="212"/>
      <c r="AD238" s="212"/>
      <c r="AE238" s="212"/>
      <c r="AF238" s="212"/>
      <c r="AG238" s="212" t="s">
        <v>196</v>
      </c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ht="22.5" outlineLevel="1" x14ac:dyDescent="0.2">
      <c r="A239" s="241">
        <v>70</v>
      </c>
      <c r="B239" s="242" t="s">
        <v>408</v>
      </c>
      <c r="C239" s="255" t="s">
        <v>409</v>
      </c>
      <c r="D239" s="243" t="s">
        <v>150</v>
      </c>
      <c r="E239" s="244">
        <v>12.497439999999999</v>
      </c>
      <c r="F239" s="245"/>
      <c r="G239" s="246">
        <f>ROUND(E239*F239,2)</f>
        <v>0</v>
      </c>
      <c r="H239" s="245"/>
      <c r="I239" s="246">
        <f>ROUND(E239*H239,2)</f>
        <v>0</v>
      </c>
      <c r="J239" s="245"/>
      <c r="K239" s="246">
        <f>ROUND(E239*J239,2)</f>
        <v>0</v>
      </c>
      <c r="L239" s="246">
        <v>21</v>
      </c>
      <c r="M239" s="246">
        <f>G239*(1+L239/100)</f>
        <v>0</v>
      </c>
      <c r="N239" s="246">
        <v>0</v>
      </c>
      <c r="O239" s="246">
        <f>ROUND(E239*N239,2)</f>
        <v>0</v>
      </c>
      <c r="P239" s="246">
        <v>0</v>
      </c>
      <c r="Q239" s="246">
        <f>ROUND(E239*P239,2)</f>
        <v>0</v>
      </c>
      <c r="R239" s="246" t="s">
        <v>410</v>
      </c>
      <c r="S239" s="246" t="s">
        <v>127</v>
      </c>
      <c r="T239" s="247" t="s">
        <v>127</v>
      </c>
      <c r="U239" s="221">
        <v>0.93300000000000005</v>
      </c>
      <c r="V239" s="221">
        <f>ROUND(E239*U239,2)</f>
        <v>11.66</v>
      </c>
      <c r="W239" s="221"/>
      <c r="X239" s="221" t="s">
        <v>405</v>
      </c>
      <c r="Y239" s="212"/>
      <c r="Z239" s="212"/>
      <c r="AA239" s="212"/>
      <c r="AB239" s="212"/>
      <c r="AC239" s="212"/>
      <c r="AD239" s="212"/>
      <c r="AE239" s="212"/>
      <c r="AF239" s="212"/>
      <c r="AG239" s="212" t="s">
        <v>406</v>
      </c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41">
        <v>71</v>
      </c>
      <c r="B240" s="242" t="s">
        <v>411</v>
      </c>
      <c r="C240" s="255" t="s">
        <v>412</v>
      </c>
      <c r="D240" s="243" t="s">
        <v>150</v>
      </c>
      <c r="E240" s="244">
        <v>12.497439999999999</v>
      </c>
      <c r="F240" s="245"/>
      <c r="G240" s="246">
        <f>ROUND(E240*F240,2)</f>
        <v>0</v>
      </c>
      <c r="H240" s="245"/>
      <c r="I240" s="246">
        <f>ROUND(E240*H240,2)</f>
        <v>0</v>
      </c>
      <c r="J240" s="245"/>
      <c r="K240" s="246">
        <f>ROUND(E240*J240,2)</f>
        <v>0</v>
      </c>
      <c r="L240" s="246">
        <v>21</v>
      </c>
      <c r="M240" s="246">
        <f>G240*(1+L240/100)</f>
        <v>0</v>
      </c>
      <c r="N240" s="246">
        <v>0</v>
      </c>
      <c r="O240" s="246">
        <f>ROUND(E240*N240,2)</f>
        <v>0</v>
      </c>
      <c r="P240" s="246">
        <v>0</v>
      </c>
      <c r="Q240" s="246">
        <f>ROUND(E240*P240,2)</f>
        <v>0</v>
      </c>
      <c r="R240" s="246" t="s">
        <v>410</v>
      </c>
      <c r="S240" s="246" t="s">
        <v>127</v>
      </c>
      <c r="T240" s="247" t="s">
        <v>127</v>
      </c>
      <c r="U240" s="221">
        <v>0.49</v>
      </c>
      <c r="V240" s="221">
        <f>ROUND(E240*U240,2)</f>
        <v>6.12</v>
      </c>
      <c r="W240" s="221"/>
      <c r="X240" s="221" t="s">
        <v>405</v>
      </c>
      <c r="Y240" s="212"/>
      <c r="Z240" s="212"/>
      <c r="AA240" s="212"/>
      <c r="AB240" s="212"/>
      <c r="AC240" s="212"/>
      <c r="AD240" s="212"/>
      <c r="AE240" s="212"/>
      <c r="AF240" s="212"/>
      <c r="AG240" s="212" t="s">
        <v>406</v>
      </c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41">
        <v>72</v>
      </c>
      <c r="B241" s="242" t="s">
        <v>413</v>
      </c>
      <c r="C241" s="255" t="s">
        <v>414</v>
      </c>
      <c r="D241" s="243" t="s">
        <v>150</v>
      </c>
      <c r="E241" s="244">
        <v>312.43594999999999</v>
      </c>
      <c r="F241" s="245"/>
      <c r="G241" s="246">
        <f>ROUND(E241*F241,2)</f>
        <v>0</v>
      </c>
      <c r="H241" s="245"/>
      <c r="I241" s="246">
        <f>ROUND(E241*H241,2)</f>
        <v>0</v>
      </c>
      <c r="J241" s="245"/>
      <c r="K241" s="246">
        <f>ROUND(E241*J241,2)</f>
        <v>0</v>
      </c>
      <c r="L241" s="246">
        <v>21</v>
      </c>
      <c r="M241" s="246">
        <f>G241*(1+L241/100)</f>
        <v>0</v>
      </c>
      <c r="N241" s="246">
        <v>0</v>
      </c>
      <c r="O241" s="246">
        <f>ROUND(E241*N241,2)</f>
        <v>0</v>
      </c>
      <c r="P241" s="246">
        <v>0</v>
      </c>
      <c r="Q241" s="246">
        <f>ROUND(E241*P241,2)</f>
        <v>0</v>
      </c>
      <c r="R241" s="246" t="s">
        <v>410</v>
      </c>
      <c r="S241" s="246" t="s">
        <v>127</v>
      </c>
      <c r="T241" s="247" t="s">
        <v>127</v>
      </c>
      <c r="U241" s="221">
        <v>0</v>
      </c>
      <c r="V241" s="221">
        <f>ROUND(E241*U241,2)</f>
        <v>0</v>
      </c>
      <c r="W241" s="221"/>
      <c r="X241" s="221" t="s">
        <v>405</v>
      </c>
      <c r="Y241" s="212"/>
      <c r="Z241" s="212"/>
      <c r="AA241" s="212"/>
      <c r="AB241" s="212"/>
      <c r="AC241" s="212"/>
      <c r="AD241" s="212"/>
      <c r="AE241" s="212"/>
      <c r="AF241" s="212"/>
      <c r="AG241" s="212" t="s">
        <v>406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41">
        <v>73</v>
      </c>
      <c r="B242" s="242" t="s">
        <v>415</v>
      </c>
      <c r="C242" s="255" t="s">
        <v>416</v>
      </c>
      <c r="D242" s="243" t="s">
        <v>150</v>
      </c>
      <c r="E242" s="244">
        <v>12.497439999999999</v>
      </c>
      <c r="F242" s="245"/>
      <c r="G242" s="246">
        <f>ROUND(E242*F242,2)</f>
        <v>0</v>
      </c>
      <c r="H242" s="245"/>
      <c r="I242" s="246">
        <f>ROUND(E242*H242,2)</f>
        <v>0</v>
      </c>
      <c r="J242" s="245"/>
      <c r="K242" s="246">
        <f>ROUND(E242*J242,2)</f>
        <v>0</v>
      </c>
      <c r="L242" s="246">
        <v>21</v>
      </c>
      <c r="M242" s="246">
        <f>G242*(1+L242/100)</f>
        <v>0</v>
      </c>
      <c r="N242" s="246">
        <v>0</v>
      </c>
      <c r="O242" s="246">
        <f>ROUND(E242*N242,2)</f>
        <v>0</v>
      </c>
      <c r="P242" s="246">
        <v>0</v>
      </c>
      <c r="Q242" s="246">
        <f>ROUND(E242*P242,2)</f>
        <v>0</v>
      </c>
      <c r="R242" s="246" t="s">
        <v>410</v>
      </c>
      <c r="S242" s="246" t="s">
        <v>127</v>
      </c>
      <c r="T242" s="247" t="s">
        <v>127</v>
      </c>
      <c r="U242" s="221">
        <v>0.94199999999999995</v>
      </c>
      <c r="V242" s="221">
        <f>ROUND(E242*U242,2)</f>
        <v>11.77</v>
      </c>
      <c r="W242" s="221"/>
      <c r="X242" s="221" t="s">
        <v>405</v>
      </c>
      <c r="Y242" s="212"/>
      <c r="Z242" s="212"/>
      <c r="AA242" s="212"/>
      <c r="AB242" s="212"/>
      <c r="AC242" s="212"/>
      <c r="AD242" s="212"/>
      <c r="AE242" s="212"/>
      <c r="AF242" s="212"/>
      <c r="AG242" s="212" t="s">
        <v>406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ht="22.5" outlineLevel="1" x14ac:dyDescent="0.2">
      <c r="A243" s="241">
        <v>74</v>
      </c>
      <c r="B243" s="242" t="s">
        <v>417</v>
      </c>
      <c r="C243" s="255" t="s">
        <v>418</v>
      </c>
      <c r="D243" s="243" t="s">
        <v>150</v>
      </c>
      <c r="E243" s="244">
        <v>124.97438</v>
      </c>
      <c r="F243" s="245"/>
      <c r="G243" s="246">
        <f>ROUND(E243*F243,2)</f>
        <v>0</v>
      </c>
      <c r="H243" s="245"/>
      <c r="I243" s="246">
        <f>ROUND(E243*H243,2)</f>
        <v>0</v>
      </c>
      <c r="J243" s="245"/>
      <c r="K243" s="246">
        <f>ROUND(E243*J243,2)</f>
        <v>0</v>
      </c>
      <c r="L243" s="246">
        <v>21</v>
      </c>
      <c r="M243" s="246">
        <f>G243*(1+L243/100)</f>
        <v>0</v>
      </c>
      <c r="N243" s="246">
        <v>0</v>
      </c>
      <c r="O243" s="246">
        <f>ROUND(E243*N243,2)</f>
        <v>0</v>
      </c>
      <c r="P243" s="246">
        <v>0</v>
      </c>
      <c r="Q243" s="246">
        <f>ROUND(E243*P243,2)</f>
        <v>0</v>
      </c>
      <c r="R243" s="246" t="s">
        <v>410</v>
      </c>
      <c r="S243" s="246" t="s">
        <v>127</v>
      </c>
      <c r="T243" s="247" t="s">
        <v>127</v>
      </c>
      <c r="U243" s="221">
        <v>0.105</v>
      </c>
      <c r="V243" s="221">
        <f>ROUND(E243*U243,2)</f>
        <v>13.12</v>
      </c>
      <c r="W243" s="221"/>
      <c r="X243" s="221" t="s">
        <v>405</v>
      </c>
      <c r="Y243" s="212"/>
      <c r="Z243" s="212"/>
      <c r="AA243" s="212"/>
      <c r="AB243" s="212"/>
      <c r="AC243" s="212"/>
      <c r="AD243" s="212"/>
      <c r="AE243" s="212"/>
      <c r="AF243" s="212"/>
      <c r="AG243" s="212" t="s">
        <v>406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x14ac:dyDescent="0.2">
      <c r="A244" s="225" t="s">
        <v>121</v>
      </c>
      <c r="B244" s="226" t="s">
        <v>92</v>
      </c>
      <c r="C244" s="249" t="s">
        <v>28</v>
      </c>
      <c r="D244" s="227"/>
      <c r="E244" s="228"/>
      <c r="F244" s="229"/>
      <c r="G244" s="229">
        <f>SUMIF(AG245:AG248,"&lt;&gt;NOR",G245:G248)</f>
        <v>0</v>
      </c>
      <c r="H244" s="229"/>
      <c r="I244" s="229">
        <f>SUM(I245:I248)</f>
        <v>0</v>
      </c>
      <c r="J244" s="229"/>
      <c r="K244" s="229">
        <f>SUM(K245:K248)</f>
        <v>0</v>
      </c>
      <c r="L244" s="229"/>
      <c r="M244" s="229">
        <f>SUM(M245:M248)</f>
        <v>0</v>
      </c>
      <c r="N244" s="229"/>
      <c r="O244" s="229">
        <f>SUM(O245:O248)</f>
        <v>0</v>
      </c>
      <c r="P244" s="229"/>
      <c r="Q244" s="229">
        <f>SUM(Q245:Q248)</f>
        <v>0</v>
      </c>
      <c r="R244" s="229"/>
      <c r="S244" s="229"/>
      <c r="T244" s="230"/>
      <c r="U244" s="224"/>
      <c r="V244" s="224">
        <f>SUM(V245:V248)</f>
        <v>80</v>
      </c>
      <c r="W244" s="224"/>
      <c r="X244" s="224"/>
      <c r="AG244" t="s">
        <v>122</v>
      </c>
    </row>
    <row r="245" spans="1:60" outlineLevel="1" x14ac:dyDescent="0.2">
      <c r="A245" s="231">
        <v>75</v>
      </c>
      <c r="B245" s="232" t="s">
        <v>419</v>
      </c>
      <c r="C245" s="250" t="s">
        <v>420</v>
      </c>
      <c r="D245" s="233" t="s">
        <v>398</v>
      </c>
      <c r="E245" s="234">
        <v>80</v>
      </c>
      <c r="F245" s="235"/>
      <c r="G245" s="236">
        <f>ROUND(E245*F245,2)</f>
        <v>0</v>
      </c>
      <c r="H245" s="235"/>
      <c r="I245" s="236">
        <f>ROUND(E245*H245,2)</f>
        <v>0</v>
      </c>
      <c r="J245" s="235"/>
      <c r="K245" s="236">
        <f>ROUND(E245*J245,2)</f>
        <v>0</v>
      </c>
      <c r="L245" s="236">
        <v>21</v>
      </c>
      <c r="M245" s="236">
        <f>G245*(1+L245/100)</f>
        <v>0</v>
      </c>
      <c r="N245" s="236">
        <v>0</v>
      </c>
      <c r="O245" s="236">
        <f>ROUND(E245*N245,2)</f>
        <v>0</v>
      </c>
      <c r="P245" s="236">
        <v>0</v>
      </c>
      <c r="Q245" s="236">
        <f>ROUND(E245*P245,2)</f>
        <v>0</v>
      </c>
      <c r="R245" s="236"/>
      <c r="S245" s="236" t="s">
        <v>151</v>
      </c>
      <c r="T245" s="237" t="s">
        <v>152</v>
      </c>
      <c r="U245" s="221">
        <v>1</v>
      </c>
      <c r="V245" s="221">
        <f>ROUND(E245*U245,2)</f>
        <v>80</v>
      </c>
      <c r="W245" s="221"/>
      <c r="X245" s="221" t="s">
        <v>128</v>
      </c>
      <c r="Y245" s="212"/>
      <c r="Z245" s="212"/>
      <c r="AA245" s="212"/>
      <c r="AB245" s="212"/>
      <c r="AC245" s="212"/>
      <c r="AD245" s="212"/>
      <c r="AE245" s="212"/>
      <c r="AF245" s="212"/>
      <c r="AG245" s="212" t="s">
        <v>129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">
      <c r="A246" s="219"/>
      <c r="B246" s="220"/>
      <c r="C246" s="251" t="s">
        <v>421</v>
      </c>
      <c r="D246" s="222"/>
      <c r="E246" s="223">
        <v>80</v>
      </c>
      <c r="F246" s="221"/>
      <c r="G246" s="221"/>
      <c r="H246" s="221"/>
      <c r="I246" s="221"/>
      <c r="J246" s="221"/>
      <c r="K246" s="221"/>
      <c r="L246" s="221"/>
      <c r="M246" s="221"/>
      <c r="N246" s="221"/>
      <c r="O246" s="221"/>
      <c r="P246" s="221"/>
      <c r="Q246" s="221"/>
      <c r="R246" s="221"/>
      <c r="S246" s="221"/>
      <c r="T246" s="221"/>
      <c r="U246" s="221"/>
      <c r="V246" s="221"/>
      <c r="W246" s="221"/>
      <c r="X246" s="221"/>
      <c r="Y246" s="212"/>
      <c r="Z246" s="212"/>
      <c r="AA246" s="212"/>
      <c r="AB246" s="212"/>
      <c r="AC246" s="212"/>
      <c r="AD246" s="212"/>
      <c r="AE246" s="212"/>
      <c r="AF246" s="212"/>
      <c r="AG246" s="212" t="s">
        <v>131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 x14ac:dyDescent="0.2">
      <c r="A247" s="231">
        <v>76</v>
      </c>
      <c r="B247" s="232" t="s">
        <v>422</v>
      </c>
      <c r="C247" s="250" t="s">
        <v>423</v>
      </c>
      <c r="D247" s="233" t="s">
        <v>234</v>
      </c>
      <c r="E247" s="234">
        <v>1</v>
      </c>
      <c r="F247" s="235"/>
      <c r="G247" s="236">
        <f>ROUND(E247*F247,2)</f>
        <v>0</v>
      </c>
      <c r="H247" s="235"/>
      <c r="I247" s="236">
        <f>ROUND(E247*H247,2)</f>
        <v>0</v>
      </c>
      <c r="J247" s="235"/>
      <c r="K247" s="236">
        <f>ROUND(E247*J247,2)</f>
        <v>0</v>
      </c>
      <c r="L247" s="236">
        <v>21</v>
      </c>
      <c r="M247" s="236">
        <f>G247*(1+L247/100)</f>
        <v>0</v>
      </c>
      <c r="N247" s="236">
        <v>0</v>
      </c>
      <c r="O247" s="236">
        <f>ROUND(E247*N247,2)</f>
        <v>0</v>
      </c>
      <c r="P247" s="236">
        <v>0</v>
      </c>
      <c r="Q247" s="236">
        <f>ROUND(E247*P247,2)</f>
        <v>0</v>
      </c>
      <c r="R247" s="236"/>
      <c r="S247" s="236" t="s">
        <v>151</v>
      </c>
      <c r="T247" s="237" t="s">
        <v>152</v>
      </c>
      <c r="U247" s="221">
        <v>0</v>
      </c>
      <c r="V247" s="221">
        <f>ROUND(E247*U247,2)</f>
        <v>0</v>
      </c>
      <c r="W247" s="221"/>
      <c r="X247" s="221" t="s">
        <v>128</v>
      </c>
      <c r="Y247" s="212"/>
      <c r="Z247" s="212"/>
      <c r="AA247" s="212"/>
      <c r="AB247" s="212"/>
      <c r="AC247" s="212"/>
      <c r="AD247" s="212"/>
      <c r="AE247" s="212"/>
      <c r="AF247" s="212"/>
      <c r="AG247" s="212" t="s">
        <v>129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">
      <c r="A248" s="219"/>
      <c r="B248" s="220"/>
      <c r="C248" s="251" t="s">
        <v>424</v>
      </c>
      <c r="D248" s="222"/>
      <c r="E248" s="223">
        <v>1</v>
      </c>
      <c r="F248" s="221"/>
      <c r="G248" s="221"/>
      <c r="H248" s="221"/>
      <c r="I248" s="221"/>
      <c r="J248" s="221"/>
      <c r="K248" s="221"/>
      <c r="L248" s="221"/>
      <c r="M248" s="221"/>
      <c r="N248" s="221"/>
      <c r="O248" s="221"/>
      <c r="P248" s="221"/>
      <c r="Q248" s="221"/>
      <c r="R248" s="221"/>
      <c r="S248" s="221"/>
      <c r="T248" s="221"/>
      <c r="U248" s="221"/>
      <c r="V248" s="221"/>
      <c r="W248" s="221"/>
      <c r="X248" s="221"/>
      <c r="Y248" s="212"/>
      <c r="Z248" s="212"/>
      <c r="AA248" s="212"/>
      <c r="AB248" s="212"/>
      <c r="AC248" s="212"/>
      <c r="AD248" s="212"/>
      <c r="AE248" s="212"/>
      <c r="AF248" s="212"/>
      <c r="AG248" s="212" t="s">
        <v>131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x14ac:dyDescent="0.2">
      <c r="A249" s="3"/>
      <c r="B249" s="4"/>
      <c r="C249" s="256"/>
      <c r="D249" s="6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AE249">
        <v>15</v>
      </c>
      <c r="AF249">
        <v>21</v>
      </c>
      <c r="AG249" t="s">
        <v>108</v>
      </c>
    </row>
    <row r="250" spans="1:60" x14ac:dyDescent="0.2">
      <c r="A250" s="215"/>
      <c r="B250" s="216" t="s">
        <v>29</v>
      </c>
      <c r="C250" s="257"/>
      <c r="D250" s="217"/>
      <c r="E250" s="218"/>
      <c r="F250" s="218"/>
      <c r="G250" s="248">
        <f>G8+G55+G74+G81+G91+G98+G153+G225+G230+G233+G236+G244</f>
        <v>0</v>
      </c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AE250">
        <f>SUMIF(L7:L248,AE249,G7:G248)</f>
        <v>0</v>
      </c>
      <c r="AF250">
        <f>SUMIF(L7:L248,AF249,G7:G248)</f>
        <v>0</v>
      </c>
      <c r="AG250" t="s">
        <v>425</v>
      </c>
    </row>
    <row r="251" spans="1:60" x14ac:dyDescent="0.2">
      <c r="C251" s="258"/>
      <c r="D251" s="10"/>
      <c r="AG251" t="s">
        <v>426</v>
      </c>
    </row>
    <row r="252" spans="1:60" x14ac:dyDescent="0.2">
      <c r="D252" s="10"/>
    </row>
    <row r="253" spans="1:60" x14ac:dyDescent="0.2">
      <c r="D253" s="10"/>
    </row>
    <row r="254" spans="1:60" x14ac:dyDescent="0.2">
      <c r="D254" s="10"/>
    </row>
    <row r="255" spans="1:60" x14ac:dyDescent="0.2">
      <c r="D255" s="10"/>
    </row>
    <row r="256" spans="1:60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660" sheet="1"/>
  <mergeCells count="27">
    <mergeCell ref="C141:G141"/>
    <mergeCell ref="C142:G142"/>
    <mergeCell ref="C238:G238"/>
    <mergeCell ref="C129:G129"/>
    <mergeCell ref="C130:G130"/>
    <mergeCell ref="C133:G133"/>
    <mergeCell ref="C134:G134"/>
    <mergeCell ref="C137:G137"/>
    <mergeCell ref="C138:G138"/>
    <mergeCell ref="C117:G117"/>
    <mergeCell ref="C118:G118"/>
    <mergeCell ref="C121:G121"/>
    <mergeCell ref="C122:G122"/>
    <mergeCell ref="C125:G125"/>
    <mergeCell ref="C126:G126"/>
    <mergeCell ref="C60:G60"/>
    <mergeCell ref="C61:G61"/>
    <mergeCell ref="C80:G80"/>
    <mergeCell ref="C83:G83"/>
    <mergeCell ref="C90:G90"/>
    <mergeCell ref="C97:G97"/>
    <mergeCell ref="A1:G1"/>
    <mergeCell ref="C2:G2"/>
    <mergeCell ref="C3:G3"/>
    <mergeCell ref="C4:G4"/>
    <mergeCell ref="C54:G54"/>
    <mergeCell ref="C59:G59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PS02 004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'PS02 004 Pol'!Názvy_tisku</vt:lpstr>
      <vt:lpstr>oadresa</vt:lpstr>
      <vt:lpstr>Stavba!Objednatel</vt:lpstr>
      <vt:lpstr>Stavba!Objekt</vt:lpstr>
      <vt:lpstr>'PS02 004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Bielík Jiří</dc:creator>
  <cp:lastModifiedBy>Bielík Jiří</cp:lastModifiedBy>
  <cp:lastPrinted>2019-03-19T12:27:02Z</cp:lastPrinted>
  <dcterms:created xsi:type="dcterms:W3CDTF">2009-04-08T07:15:50Z</dcterms:created>
  <dcterms:modified xsi:type="dcterms:W3CDTF">2020-08-10T11:09:54Z</dcterms:modified>
</cp:coreProperties>
</file>